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dzidziguri\Desktop\Nino\Tender\2019.04.18 035-BID-19 რკინის რიგი\სატენდერო დოკუმენტაცია\"/>
    </mc:Choice>
  </mc:AlternateContent>
  <bookViews>
    <workbookView xWindow="0" yWindow="0" windowWidth="20490" windowHeight="7350" tabRatio="770"/>
  </bookViews>
  <sheets>
    <sheet name="N1_სატენდერო" sheetId="20" r:id="rId1"/>
  </sheets>
  <externalReferences>
    <externalReference r:id="rId2"/>
  </externalReferences>
  <definedNames>
    <definedName name="_xlnm._FilterDatabase" localSheetId="0" hidden="1">N1_სატენდერო!$A$6:$IS$117</definedName>
    <definedName name="_xlnm.Print_Area" localSheetId="0">N1_სატენდერო!$A$1:$K$125</definedName>
    <definedName name="_xlnm.Print_Titles" localSheetId="0">N1_სატენდერო!$6:$6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</workbook>
</file>

<file path=xl/calcChain.xml><?xml version="1.0" encoding="utf-8"?>
<calcChain xmlns="http://schemas.openxmlformats.org/spreadsheetml/2006/main">
  <c r="D143" i="20" l="1"/>
  <c r="J110" i="20"/>
  <c r="J112" i="20" s="1"/>
  <c r="H110" i="20"/>
  <c r="F110" i="20"/>
  <c r="F111" i="20" s="1"/>
  <c r="K111" i="20" s="1"/>
  <c r="K109" i="20"/>
  <c r="K108" i="20"/>
  <c r="K107" i="20"/>
  <c r="K105" i="20"/>
  <c r="K104" i="20"/>
  <c r="K102" i="20"/>
  <c r="K101" i="20"/>
  <c r="K100" i="20"/>
  <c r="K99" i="20"/>
  <c r="K98" i="20"/>
  <c r="K97" i="20"/>
  <c r="K96" i="20"/>
  <c r="K94" i="20"/>
  <c r="K93" i="20"/>
  <c r="K91" i="20"/>
  <c r="K90" i="20"/>
  <c r="K88" i="20"/>
  <c r="K87" i="20"/>
  <c r="K86" i="20"/>
  <c r="K85" i="20"/>
  <c r="K84" i="20"/>
  <c r="K83" i="20"/>
  <c r="K81" i="20"/>
  <c r="K80" i="20"/>
  <c r="K78" i="20"/>
  <c r="K77" i="20"/>
  <c r="K75" i="20"/>
  <c r="K74" i="20"/>
  <c r="K72" i="20"/>
  <c r="K71" i="20"/>
  <c r="K69" i="20"/>
  <c r="K68" i="20"/>
  <c r="K66" i="20"/>
  <c r="K64" i="20"/>
  <c r="K62" i="20"/>
  <c r="K61" i="20"/>
  <c r="K59" i="20"/>
  <c r="K58" i="20"/>
  <c r="K56" i="20"/>
  <c r="K54" i="20"/>
  <c r="K52" i="20"/>
  <c r="K51" i="20"/>
  <c r="K49" i="20"/>
  <c r="K48" i="20"/>
  <c r="K46" i="20"/>
  <c r="K45" i="20"/>
  <c r="K43" i="20"/>
  <c r="K42" i="20"/>
  <c r="K40" i="20"/>
  <c r="K39" i="20"/>
  <c r="K38" i="20"/>
  <c r="K37" i="20"/>
  <c r="K35" i="20"/>
  <c r="K34" i="20"/>
  <c r="K33" i="20"/>
  <c r="K32" i="20"/>
  <c r="K30" i="20"/>
  <c r="K29" i="20"/>
  <c r="K27" i="20"/>
  <c r="K25" i="20"/>
  <c r="K23" i="20"/>
  <c r="K21" i="20"/>
  <c r="K20" i="20"/>
  <c r="K19" i="20"/>
  <c r="K18" i="20"/>
  <c r="K16" i="20"/>
  <c r="K15" i="20"/>
  <c r="K14" i="20"/>
  <c r="K13" i="20"/>
  <c r="K12" i="20"/>
  <c r="K11" i="20"/>
  <c r="K9" i="20"/>
  <c r="K8" i="20"/>
  <c r="K110" i="20" l="1"/>
  <c r="H112" i="20"/>
  <c r="K112" i="20" s="1"/>
  <c r="K113" i="20" l="1"/>
  <c r="K114" i="20" s="1"/>
  <c r="K115" i="20" s="1"/>
  <c r="K116" i="20" l="1"/>
  <c r="K117" i="20" s="1"/>
</calcChain>
</file>

<file path=xl/sharedStrings.xml><?xml version="1.0" encoding="utf-8"?>
<sst xmlns="http://schemas.openxmlformats.org/spreadsheetml/2006/main" count="301" uniqueCount="98">
  <si>
    <t>სულ</t>
  </si>
  <si>
    <t>წყალარინების   ქსელის რეაბილიტაცია</t>
  </si>
  <si>
    <t>ჯამი</t>
  </si>
  <si>
    <t>ხარჯთაღრიცხვა N 1-1</t>
  </si>
  <si>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</si>
  <si>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</si>
  <si>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</si>
  <si>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</si>
  <si>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</si>
  <si>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</si>
  <si>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</si>
  <si>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</si>
  <si>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</si>
  <si>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 xml:space="preserve">  ჯამი</t>
  </si>
  <si>
    <t>(ლარი)</t>
  </si>
  <si>
    <t>1</t>
  </si>
  <si>
    <t>არსებული გრანიტის ფილაქანის საფარის მოხსნა, 60% გვერდზე დაწყობა</t>
  </si>
  <si>
    <t>მ2</t>
  </si>
  <si>
    <t>შრომის დანახარჯები</t>
  </si>
  <si>
    <t>კაც/სთ</t>
  </si>
  <si>
    <t>მანქანები</t>
  </si>
  <si>
    <t>ლარი</t>
  </si>
  <si>
    <t>2</t>
  </si>
  <si>
    <t>არსებული გრანიტის ფილაქანის საფარის 60%-ის გამოყენება და  40% -ის შეძენა  მოწყობა</t>
  </si>
  <si>
    <t xml:space="preserve">გრანიტის ფილაქანი </t>
  </si>
  <si>
    <t>ქვიშა</t>
  </si>
  <si>
    <t>მ3</t>
  </si>
  <si>
    <t>ცემენტის ხსნარი   მ-100</t>
  </si>
  <si>
    <t>სხვა მასალა</t>
  </si>
  <si>
    <t>IV კატ. გრუნტის დამუშავება ექსკავატორით ჩამჩის მოცულობით 0.5 მ3  ა/მ დატვირთვით</t>
  </si>
  <si>
    <t>მუშა-მშენებლების შრომის დანახარჯი</t>
  </si>
  <si>
    <t>ექსკავატორი ჩამჩის ტევადობით 0,5 მ3</t>
  </si>
  <si>
    <t>მანქ/ს</t>
  </si>
  <si>
    <t>სხვა მანქანები</t>
  </si>
  <si>
    <t>ღორღი ( ფრაქცია 10-20 მმ)</t>
  </si>
  <si>
    <t>IV კატ. გრუნტის დამუშავება ხელით, ავტოთვითმცლელზე დატვირთვით</t>
  </si>
  <si>
    <t>გრუნტის გატანა ავტოთვითმცლელებით 21 კმ</t>
  </si>
  <si>
    <t>ტ</t>
  </si>
  <si>
    <t>ავტოთვითმცლელით გატანა 21 კმ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</si>
  <si>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</si>
  <si>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  50 ცხ.ძ</t>
  </si>
  <si>
    <t>ქვიშის საფარის მოწყობა დატკეპნით მილის ქვეშ 10სმ, ზემოდან  20 სმ</t>
  </si>
  <si>
    <t>სამშენებლო ქვიშა</t>
  </si>
  <si>
    <t>თხრილის შევსება ბალასტით მექანიზმის გამოყენებით, 50 მ-ზე გადაადგილებით, დატკეპნა</t>
  </si>
  <si>
    <t>ბულდოზერი 80 ცხ.ძ.</t>
  </si>
  <si>
    <t>სატკეპნი პნევმოსვლაზე 10ტ</t>
  </si>
  <si>
    <t>ბალასტი (ფრაქცია 5-10 მმ)</t>
  </si>
  <si>
    <t>თხრილის შევსება ღორღით                             მექანიზმის გამოყენებით, 50 მ-ზე გადაადგილებით, დატკეპნა</t>
  </si>
  <si>
    <t>ღორღი  (ფრაქცია 10-20 მმ)</t>
  </si>
  <si>
    <t xml:space="preserve">ჭის ქვეშ ხრეშის ბალიშის მოწყობა 10 სმ </t>
  </si>
  <si>
    <t>შრომის დანახარჯი</t>
  </si>
  <si>
    <t>მატერიალური რესურსები</t>
  </si>
  <si>
    <t>ხრეში  (ფრაქცია 5-10 მმ)</t>
  </si>
  <si>
    <t>სხვა მასალები</t>
  </si>
  <si>
    <t xml:space="preserve">კანალიზაციის პოლიეთილენის გოფრირებული მილის SN4 d=150მმ შეძენა, მოწყობა                 </t>
  </si>
  <si>
    <t>მ</t>
  </si>
  <si>
    <t xml:space="preserve">კანალიზაციის პოლიეთილენის გოფრირებული მილი SN4 d=150მმ                  </t>
  </si>
  <si>
    <t xml:space="preserve">კანალიზაციის პოლიეთილენის გოფრირებული მილის SN4 d=150მმ გამოცდა ჰერმეტულობაზე                 </t>
  </si>
  <si>
    <t>წყალი</t>
  </si>
  <si>
    <t xml:space="preserve">კანალიზაციის პოლიეთილენის გოფრირებული მილის SN4 d=100მმ შეძენა, მოწყობა                 </t>
  </si>
  <si>
    <t xml:space="preserve">კანალიზაციის პოლიეთილენის გოფრირებული მილი SN4 d=100მმ                  </t>
  </si>
  <si>
    <t xml:space="preserve">კანალიზაციის პოლიეთილენის გოფრირებული მილის SN4 d=100მმ გამოცდა ჰერმეტულობაზე                 </t>
  </si>
  <si>
    <t>შემაერთებელი გოფრირებული ქურო დ=150 მმ</t>
  </si>
  <si>
    <t>ც</t>
  </si>
  <si>
    <t>შემაერთებელი გოფრირებული ქურო დ=100 მმ</t>
  </si>
  <si>
    <t>რ/ბ ანაკრები წრიული ჭის                  (1 ცალი) შეძენა- მონტაჟი, რკბ. ძირის ფილით, რკბ რგოლებით, რკბ. გადახურვის ფილა თუჯის ხუფით D=1.0 მ  Hსაშ=1.6 მ  გამირების მოწყობის გათვალისწინებით</t>
  </si>
  <si>
    <t>რკინა–ბეტონის რგოლი დ=1000მმ / 1მ</t>
  </si>
  <si>
    <t>რკინა–ბეტონის რგოლი დ=1000მმ / 0.5 მ</t>
  </si>
  <si>
    <t xml:space="preserve">რ/ბ ძირის ფილა დ-1000 მმ </t>
  </si>
  <si>
    <t>რკინა–ბეტონის ფილა თუჯის მრგვალი ჩარჩო-ხუფით დ=1200*1200 მმ</t>
  </si>
  <si>
    <t>ბეტონი B-25</t>
  </si>
  <si>
    <t>სხვა მასალები (გამირების ღირებულების გათვალისწინებით)</t>
  </si>
  <si>
    <t>ჭის გარე ზედაპირის ჰიდროიზოლაცია ბითუმის მასტიკით 2 ფენად</t>
  </si>
  <si>
    <t>ბიტუმ-პოლიმერული მასტიკა</t>
  </si>
  <si>
    <t xml:space="preserve">ჭის ღარის მოწყობა B-25 მარკის ბეტონით </t>
  </si>
  <si>
    <t>კაც.სთ</t>
  </si>
  <si>
    <t>მანქ/სთ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</si>
  <si>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</si>
  <si>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</si>
  <si>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</si>
  <si>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20</t>
  </si>
  <si>
    <t>მიწის თხრილის კედლების და ქვაბულის გამაგრება ხის ფარებით</t>
  </si>
  <si>
    <t>ხის ძელი</t>
  </si>
  <si>
    <t>ფიცარი ჩამოუგანავი 40-60 მმ III ხ.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</si>
  <si>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</si>
  <si>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</si>
  <si>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</si>
  <si>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 xml:space="preserve">ზედნადები ხარჯები </t>
  </si>
  <si>
    <t>გეგმიური მოგება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</si>
  <si>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</si>
  <si>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</si>
  <si>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</si>
  <si>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</si>
  <si>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მომსახურება</t>
  </si>
  <si>
    <t>GWP</t>
  </si>
  <si>
    <t>კონტრაქტორის მასალა</t>
  </si>
  <si>
    <t>გაუთვალისწინებელი ხარჯები</t>
  </si>
  <si>
    <t>დ.ღ.გ.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</si>
</sst>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р_._-;\-* #,##0.00_р_._-;_-* &quot;-&quot;??_р_._-;_-@_-"/>
    <numFmt numFmtId="165" formatCode="0.000"/>
    <numFmt numFmtId="166" formatCode="0.0"/>
    <numFmt numFmtId="167" formatCode="_(#,##0.00_);_(\(#,##0.00\);_(\ \-\ _);_(@_)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0" fontId="2" fillId="0" borderId="0"/>
    <xf numFmtId="0" fontId="11" fillId="0" borderId="0"/>
    <xf numFmtId="0" fontId="1" fillId="0" borderId="0"/>
  </cellStyleXfs>
  <cellXfs count="110">
    <xf numFmtId="0" fontId="0" fillId="0" borderId="0" xfId="0"/>
    <xf numFmtId="0" fontId="13" fillId="3" borderId="0" xfId="11" applyFont="1" applyFill="1" applyAlignment="1">
      <alignment vertical="center"/>
    </xf>
    <xf numFmtId="0" fontId="13" fillId="3" borderId="8" xfId="11" applyFont="1" applyFill="1" applyBorder="1" applyAlignment="1">
      <alignment horizontal="center" vertical="center" wrapText="1"/>
    </xf>
    <xf numFmtId="0" fontId="14" fillId="3" borderId="0" xfId="11" applyFont="1" applyFill="1" applyBorder="1" applyAlignment="1">
      <alignment vertical="center"/>
    </xf>
    <xf numFmtId="0" fontId="14" fillId="3" borderId="0" xfId="11" applyFont="1" applyFill="1" applyBorder="1" applyAlignment="1">
      <alignment vertical="center" wrapText="1"/>
    </xf>
    <xf numFmtId="0" fontId="13" fillId="3" borderId="10" xfId="11" applyFont="1" applyFill="1" applyBorder="1" applyAlignment="1">
      <alignment vertical="center"/>
    </xf>
    <xf numFmtId="0" fontId="13" fillId="3" borderId="0" xfId="11" applyFont="1" applyFill="1" applyBorder="1" applyAlignment="1">
      <alignment vertical="center"/>
    </xf>
    <xf numFmtId="0" fontId="13" fillId="3" borderId="3" xfId="11" applyFont="1" applyFill="1" applyBorder="1" applyAlignment="1">
      <alignment horizontal="center" vertical="center"/>
    </xf>
    <xf numFmtId="2" fontId="13" fillId="3" borderId="3" xfId="11" applyNumberFormat="1" applyFont="1" applyFill="1" applyBorder="1" applyAlignment="1">
      <alignment horizontal="center" vertical="center"/>
    </xf>
    <xf numFmtId="0" fontId="13" fillId="3" borderId="7" xfId="11" applyFont="1" applyFill="1" applyBorder="1" applyAlignment="1">
      <alignment horizontal="center" vertical="center"/>
    </xf>
    <xf numFmtId="0" fontId="13" fillId="3" borderId="14" xfId="11" applyFont="1" applyFill="1" applyBorder="1" applyAlignment="1">
      <alignment horizontal="center" vertical="center"/>
    </xf>
    <xf numFmtId="0" fontId="13" fillId="3" borderId="8" xfId="11" applyFont="1" applyFill="1" applyBorder="1" applyAlignment="1">
      <alignment horizontal="center" vertical="center"/>
    </xf>
    <xf numFmtId="1" fontId="13" fillId="3" borderId="8" xfId="11" applyNumberFormat="1" applyFont="1" applyFill="1" applyBorder="1" applyAlignment="1">
      <alignment horizontal="center" vertical="center"/>
    </xf>
    <xf numFmtId="0" fontId="13" fillId="3" borderId="15" xfId="11" applyFont="1" applyFill="1" applyBorder="1" applyAlignment="1">
      <alignment horizontal="center" vertical="center"/>
    </xf>
    <xf numFmtId="0" fontId="13" fillId="3" borderId="1" xfId="14" applyFont="1" applyFill="1" applyBorder="1" applyAlignment="1">
      <alignment horizontal="center" vertical="center"/>
    </xf>
    <xf numFmtId="0" fontId="13" fillId="3" borderId="0" xfId="14" applyFont="1" applyFill="1" applyAlignment="1">
      <alignment vertical="center"/>
    </xf>
    <xf numFmtId="0" fontId="13" fillId="3" borderId="5" xfId="11" applyFont="1" applyFill="1" applyBorder="1" applyAlignment="1">
      <alignment horizontal="center" vertical="center"/>
    </xf>
    <xf numFmtId="0" fontId="13" fillId="3" borderId="1" xfId="11" applyFont="1" applyFill="1" applyBorder="1" applyAlignment="1">
      <alignment horizontal="center" vertical="center"/>
    </xf>
    <xf numFmtId="2" fontId="13" fillId="3" borderId="0" xfId="11" applyNumberFormat="1" applyFont="1" applyFill="1" applyAlignment="1">
      <alignment vertical="center"/>
    </xf>
    <xf numFmtId="166" fontId="13" fillId="3" borderId="0" xfId="11" applyNumberFormat="1" applyFont="1" applyFill="1" applyAlignment="1">
      <alignment vertical="center"/>
    </xf>
    <xf numFmtId="0" fontId="13" fillId="3" borderId="5" xfId="11" applyFont="1" applyFill="1" applyBorder="1" applyAlignment="1" applyProtection="1">
      <alignment horizontal="center" vertical="center"/>
      <protection locked="0"/>
    </xf>
    <xf numFmtId="0" fontId="13" fillId="3" borderId="1" xfId="11" applyFont="1" applyFill="1" applyBorder="1" applyAlignment="1" applyProtection="1">
      <alignment horizontal="center" vertical="center"/>
      <protection locked="0"/>
    </xf>
    <xf numFmtId="0" fontId="13" fillId="3" borderId="9" xfId="11" applyFont="1" applyFill="1" applyBorder="1" applyAlignment="1">
      <alignment horizontal="center" vertical="center"/>
    </xf>
    <xf numFmtId="0" fontId="13" fillId="3" borderId="5" xfId="14" applyFont="1" applyFill="1" applyBorder="1" applyAlignment="1">
      <alignment horizontal="center" vertical="center"/>
    </xf>
    <xf numFmtId="0" fontId="13" fillId="0" borderId="1" xfId="11" applyFont="1" applyFill="1" applyBorder="1" applyAlignment="1">
      <alignment horizontal="center" vertical="center"/>
    </xf>
    <xf numFmtId="0" fontId="13" fillId="0" borderId="0" xfId="11" applyFont="1" applyFill="1" applyAlignment="1">
      <alignment vertical="center"/>
    </xf>
    <xf numFmtId="1" fontId="13" fillId="3" borderId="0" xfId="11" applyNumberFormat="1" applyFont="1" applyFill="1" applyAlignment="1">
      <alignment vertical="center"/>
    </xf>
    <xf numFmtId="0" fontId="13" fillId="3" borderId="14" xfId="11" applyFont="1" applyFill="1" applyBorder="1" applyAlignment="1" applyProtection="1">
      <alignment horizontal="center" vertical="center"/>
      <protection locked="0"/>
    </xf>
    <xf numFmtId="0" fontId="13" fillId="3" borderId="8" xfId="11" applyFont="1" applyFill="1" applyBorder="1" applyAlignment="1" applyProtection="1">
      <alignment horizontal="center" vertical="center"/>
      <protection locked="0"/>
    </xf>
    <xf numFmtId="0" fontId="14" fillId="3" borderId="14" xfId="11" applyFont="1" applyFill="1" applyBorder="1" applyAlignment="1">
      <alignment horizontal="center" vertical="center"/>
    </xf>
    <xf numFmtId="9" fontId="13" fillId="3" borderId="13" xfId="11" applyNumberFormat="1" applyFont="1" applyFill="1" applyBorder="1" applyAlignment="1">
      <alignment horizontal="center" vertical="center"/>
    </xf>
    <xf numFmtId="0" fontId="14" fillId="3" borderId="8" xfId="11" applyFont="1" applyFill="1" applyBorder="1" applyAlignment="1">
      <alignment horizontal="center" vertical="center"/>
    </xf>
    <xf numFmtId="0" fontId="14" fillId="3" borderId="12" xfId="11" applyFont="1" applyFill="1" applyBorder="1" applyAlignment="1">
      <alignment horizontal="center" vertical="center"/>
    </xf>
    <xf numFmtId="0" fontId="14" fillId="3" borderId="0" xfId="11" applyFont="1" applyFill="1" applyBorder="1" applyAlignment="1">
      <alignment horizontal="center" vertical="center"/>
    </xf>
    <xf numFmtId="2" fontId="14" fillId="3" borderId="0" xfId="11" applyNumberFormat="1" applyFont="1" applyFill="1" applyBorder="1" applyAlignment="1">
      <alignment horizontal="center" vertical="center"/>
    </xf>
    <xf numFmtId="166" fontId="14" fillId="3" borderId="0" xfId="11" applyNumberFormat="1" applyFont="1" applyFill="1" applyBorder="1" applyAlignment="1">
      <alignment horizontal="center" vertical="center"/>
    </xf>
    <xf numFmtId="0" fontId="13" fillId="3" borderId="0" xfId="13" applyFont="1" applyFill="1" applyBorder="1" applyAlignment="1">
      <alignment horizontal="left" vertical="center" wrapText="1"/>
    </xf>
    <xf numFmtId="0" fontId="13" fillId="3" borderId="0" xfId="13" applyFont="1" applyFill="1" applyBorder="1" applyAlignment="1">
      <alignment horizontal="center" vertical="center"/>
    </xf>
    <xf numFmtId="165" fontId="13" fillId="3" borderId="0" xfId="13" applyNumberFormat="1" applyFont="1" applyFill="1" applyBorder="1" applyAlignment="1">
      <alignment horizontal="center" vertical="center"/>
    </xf>
    <xf numFmtId="49" fontId="13" fillId="3" borderId="1" xfId="14" applyNumberFormat="1" applyFont="1" applyFill="1" applyBorder="1" applyAlignment="1">
      <alignment horizontal="center" vertical="center"/>
    </xf>
    <xf numFmtId="0" fontId="13" fillId="2" borderId="1" xfId="14" applyFont="1" applyFill="1" applyBorder="1" applyAlignment="1">
      <alignment vertical="center"/>
    </xf>
    <xf numFmtId="0" fontId="13" fillId="3" borderId="0" xfId="14" applyFont="1" applyFill="1" applyAlignment="1"/>
    <xf numFmtId="0" fontId="14" fillId="3" borderId="1" xfId="14" applyFont="1" applyFill="1" applyBorder="1" applyAlignment="1">
      <alignment horizontal="center" vertical="center"/>
    </xf>
    <xf numFmtId="0" fontId="13" fillId="3" borderId="1" xfId="14" applyFont="1" applyFill="1" applyBorder="1" applyAlignment="1">
      <alignment vertical="center"/>
    </xf>
    <xf numFmtId="49" fontId="13" fillId="3" borderId="1" xfId="14" applyNumberFormat="1" applyFont="1" applyFill="1" applyBorder="1" applyAlignment="1">
      <alignment horizontal="left" vertical="center"/>
    </xf>
    <xf numFmtId="0" fontId="13" fillId="2" borderId="1" xfId="11" applyFont="1" applyFill="1" applyBorder="1" applyAlignment="1" applyProtection="1">
      <alignment vertical="center"/>
      <protection locked="0"/>
    </xf>
    <xf numFmtId="0" fontId="13" fillId="3" borderId="1" xfId="11" applyFont="1" applyFill="1" applyBorder="1" applyAlignment="1">
      <alignment vertical="center"/>
    </xf>
    <xf numFmtId="0" fontId="13" fillId="3" borderId="5" xfId="15" applyFont="1" applyFill="1" applyBorder="1" applyAlignment="1">
      <alignment horizontal="center" vertical="center"/>
    </xf>
    <xf numFmtId="0" fontId="13" fillId="2" borderId="1" xfId="11" applyFont="1" applyFill="1" applyBorder="1" applyAlignment="1">
      <alignment horizontal="left" vertical="center"/>
    </xf>
    <xf numFmtId="0" fontId="13" fillId="3" borderId="0" xfId="11" applyFont="1" applyFill="1" applyBorder="1" applyAlignment="1"/>
    <xf numFmtId="0" fontId="13" fillId="3" borderId="0" xfId="11" applyFont="1" applyFill="1" applyAlignment="1"/>
    <xf numFmtId="0" fontId="13" fillId="2" borderId="1" xfId="11" applyFont="1" applyFill="1" applyBorder="1" applyAlignment="1" applyProtection="1">
      <alignment horizontal="left" vertical="center"/>
      <protection locked="0"/>
    </xf>
    <xf numFmtId="0" fontId="13" fillId="3" borderId="1" xfId="11" applyFont="1" applyFill="1" applyBorder="1" applyAlignment="1" applyProtection="1">
      <alignment vertical="center"/>
      <protection locked="0"/>
    </xf>
    <xf numFmtId="0" fontId="13" fillId="4" borderId="1" xfId="11" applyNumberFormat="1" applyFont="1" applyFill="1" applyBorder="1" applyAlignment="1" applyProtection="1">
      <alignment horizontal="left" vertical="center"/>
      <protection locked="0"/>
    </xf>
    <xf numFmtId="0" fontId="16" fillId="4" borderId="1" xfId="11" applyNumberFormat="1" applyFont="1" applyFill="1" applyBorder="1" applyAlignment="1" applyProtection="1">
      <alignment horizontal="left" vertical="center"/>
      <protection locked="0"/>
    </xf>
    <xf numFmtId="0" fontId="13" fillId="2" borderId="1" xfId="11" applyFont="1" applyFill="1" applyBorder="1" applyAlignment="1">
      <alignment vertical="center"/>
    </xf>
    <xf numFmtId="0" fontId="13" fillId="3" borderId="0" xfId="14" applyFont="1" applyFill="1" applyBorder="1" applyAlignment="1">
      <alignment horizontal="center" vertical="center"/>
    </xf>
    <xf numFmtId="0" fontId="13" fillId="4" borderId="1" xfId="11" applyNumberFormat="1" applyFont="1" applyFill="1" applyBorder="1" applyAlignment="1">
      <alignment horizontal="left" vertical="center"/>
    </xf>
    <xf numFmtId="0" fontId="17" fillId="0" borderId="0" xfId="14" applyFont="1" applyAlignment="1"/>
    <xf numFmtId="0" fontId="13" fillId="5" borderId="1" xfId="11" applyNumberFormat="1" applyFont="1" applyFill="1" applyBorder="1" applyAlignment="1">
      <alignment horizontal="left" vertical="center"/>
    </xf>
    <xf numFmtId="49" fontId="13" fillId="3" borderId="5" xfId="11" applyNumberFormat="1" applyFont="1" applyFill="1" applyBorder="1" applyAlignment="1">
      <alignment horizontal="center" vertical="center"/>
    </xf>
    <xf numFmtId="0" fontId="14" fillId="3" borderId="8" xfId="11" applyFont="1" applyFill="1" applyBorder="1" applyAlignment="1" applyProtection="1">
      <alignment vertical="center"/>
      <protection locked="0"/>
    </xf>
    <xf numFmtId="0" fontId="13" fillId="3" borderId="8" xfId="11" applyFont="1" applyFill="1" applyBorder="1" applyAlignment="1">
      <alignment vertical="center"/>
    </xf>
    <xf numFmtId="0" fontId="13" fillId="3" borderId="13" xfId="11" applyFont="1" applyFill="1" applyBorder="1" applyAlignment="1">
      <alignment vertical="center"/>
    </xf>
    <xf numFmtId="0" fontId="14" fillId="3" borderId="8" xfId="11" applyFont="1" applyFill="1" applyBorder="1" applyAlignment="1">
      <alignment vertical="center"/>
    </xf>
    <xf numFmtId="167" fontId="13" fillId="2" borderId="1" xfId="12" applyNumberFormat="1" applyFont="1" applyFill="1" applyBorder="1" applyAlignment="1">
      <alignment horizontal="right" vertical="center"/>
    </xf>
    <xf numFmtId="167" fontId="14" fillId="3" borderId="1" xfId="14" applyNumberFormat="1" applyFont="1" applyFill="1" applyBorder="1" applyAlignment="1">
      <alignment horizontal="right" vertical="center"/>
    </xf>
    <xf numFmtId="167" fontId="13" fillId="3" borderId="1" xfId="14" applyNumberFormat="1" applyFont="1" applyFill="1" applyBorder="1" applyAlignment="1">
      <alignment horizontal="right" vertical="center"/>
    </xf>
    <xf numFmtId="167" fontId="13" fillId="2" borderId="1" xfId="11" applyNumberFormat="1" applyFont="1" applyFill="1" applyBorder="1" applyAlignment="1" applyProtection="1">
      <alignment horizontal="right" vertical="center"/>
      <protection locked="0"/>
    </xf>
    <xf numFmtId="167" fontId="13" fillId="3" borderId="1" xfId="11" applyNumberFormat="1" applyFont="1" applyFill="1" applyBorder="1" applyAlignment="1">
      <alignment horizontal="right" vertical="center"/>
    </xf>
    <xf numFmtId="167" fontId="13" fillId="2" borderId="1" xfId="11" applyNumberFormat="1" applyFont="1" applyFill="1" applyBorder="1" applyAlignment="1">
      <alignment horizontal="right" vertical="center"/>
    </xf>
    <xf numFmtId="167" fontId="13" fillId="3" borderId="1" xfId="11" applyNumberFormat="1" applyFont="1" applyFill="1" applyBorder="1" applyAlignment="1" applyProtection="1">
      <alignment horizontal="right" vertical="center"/>
      <protection locked="0"/>
    </xf>
    <xf numFmtId="167" fontId="13" fillId="2" borderId="1" xfId="14" applyNumberFormat="1" applyFont="1" applyFill="1" applyBorder="1" applyAlignment="1">
      <alignment horizontal="right" vertical="center"/>
    </xf>
    <xf numFmtId="167" fontId="13" fillId="2" borderId="1" xfId="12" applyNumberFormat="1" applyFont="1" applyFill="1" applyBorder="1" applyAlignment="1" applyProtection="1">
      <alignment horizontal="right" vertical="center"/>
      <protection locked="0"/>
    </xf>
    <xf numFmtId="167" fontId="13" fillId="0" borderId="1" xfId="11" applyNumberFormat="1" applyFont="1" applyFill="1" applyBorder="1" applyAlignment="1">
      <alignment horizontal="right" vertical="center"/>
    </xf>
    <xf numFmtId="167" fontId="13" fillId="3" borderId="8" xfId="11" applyNumberFormat="1" applyFont="1" applyFill="1" applyBorder="1" applyAlignment="1" applyProtection="1">
      <alignment horizontal="right" vertical="center"/>
      <protection locked="0"/>
    </xf>
    <xf numFmtId="167" fontId="14" fillId="3" borderId="8" xfId="11" applyNumberFormat="1" applyFont="1" applyFill="1" applyBorder="1" applyAlignment="1" applyProtection="1">
      <alignment horizontal="right" vertical="center"/>
      <protection locked="0"/>
    </xf>
    <xf numFmtId="167" fontId="14" fillId="3" borderId="15" xfId="11" applyNumberFormat="1" applyFont="1" applyFill="1" applyBorder="1" applyAlignment="1" applyProtection="1">
      <alignment horizontal="right" vertical="center"/>
      <protection locked="0"/>
    </xf>
    <xf numFmtId="167" fontId="14" fillId="3" borderId="8" xfId="11" applyNumberFormat="1" applyFont="1" applyFill="1" applyBorder="1" applyAlignment="1">
      <alignment horizontal="right" vertical="center"/>
    </xf>
    <xf numFmtId="167" fontId="13" fillId="3" borderId="8" xfId="11" applyNumberFormat="1" applyFont="1" applyFill="1" applyBorder="1" applyAlignment="1">
      <alignment horizontal="right" vertical="center"/>
    </xf>
    <xf numFmtId="167" fontId="13" fillId="3" borderId="15" xfId="11" applyNumberFormat="1" applyFont="1" applyFill="1" applyBorder="1" applyAlignment="1">
      <alignment horizontal="right" vertical="center"/>
    </xf>
    <xf numFmtId="167" fontId="14" fillId="3" borderId="13" xfId="11" applyNumberFormat="1" applyFont="1" applyFill="1" applyBorder="1" applyAlignment="1">
      <alignment horizontal="right" vertical="center"/>
    </xf>
    <xf numFmtId="167" fontId="13" fillId="3" borderId="13" xfId="11" applyNumberFormat="1" applyFont="1" applyFill="1" applyBorder="1" applyAlignment="1">
      <alignment horizontal="right" vertical="center"/>
    </xf>
    <xf numFmtId="167" fontId="13" fillId="3" borderId="16" xfId="11" applyNumberFormat="1" applyFont="1" applyFill="1" applyBorder="1" applyAlignment="1">
      <alignment horizontal="right" vertical="center"/>
    </xf>
    <xf numFmtId="167" fontId="14" fillId="3" borderId="15" xfId="11" applyNumberFormat="1" applyFont="1" applyFill="1" applyBorder="1" applyAlignment="1">
      <alignment horizontal="right" vertical="center"/>
    </xf>
    <xf numFmtId="0" fontId="14" fillId="3" borderId="4" xfId="11" applyFont="1" applyFill="1" applyBorder="1" applyAlignment="1">
      <alignment horizontal="center" vertical="center"/>
    </xf>
    <xf numFmtId="0" fontId="13" fillId="0" borderId="1" xfId="15" applyFont="1" applyFill="1" applyBorder="1" applyAlignment="1">
      <alignment horizontal="left" vertical="center"/>
    </xf>
    <xf numFmtId="0" fontId="13" fillId="0" borderId="1" xfId="15" applyNumberFormat="1" applyFont="1" applyFill="1" applyBorder="1" applyAlignment="1">
      <alignment horizontal="center" vertical="center"/>
    </xf>
    <xf numFmtId="167" fontId="13" fillId="0" borderId="1" xfId="15" applyNumberFormat="1" applyFont="1" applyFill="1" applyBorder="1" applyAlignment="1">
      <alignment horizontal="right" vertical="center"/>
    </xf>
    <xf numFmtId="167" fontId="13" fillId="0" borderId="1" xfId="14" applyNumberFormat="1" applyFont="1" applyFill="1" applyBorder="1" applyAlignment="1">
      <alignment horizontal="right" vertical="center"/>
    </xf>
    <xf numFmtId="0" fontId="13" fillId="0" borderId="1" xfId="14" applyFont="1" applyFill="1" applyBorder="1" applyAlignment="1">
      <alignment vertical="center"/>
    </xf>
    <xf numFmtId="0" fontId="13" fillId="0" borderId="1" xfId="14" applyFont="1" applyFill="1" applyBorder="1" applyAlignment="1">
      <alignment horizontal="center" vertical="center"/>
    </xf>
    <xf numFmtId="0" fontId="14" fillId="3" borderId="10" xfId="11" applyFont="1" applyFill="1" applyBorder="1" applyAlignment="1">
      <alignment vertical="center"/>
    </xf>
    <xf numFmtId="167" fontId="13" fillId="3" borderId="17" xfId="14" applyNumberFormat="1" applyFont="1" applyFill="1" applyBorder="1" applyAlignment="1">
      <alignment horizontal="right" vertical="center"/>
    </xf>
    <xf numFmtId="167" fontId="13" fillId="3" borderId="17" xfId="11" applyNumberFormat="1" applyFont="1" applyFill="1" applyBorder="1" applyAlignment="1">
      <alignment horizontal="right" vertical="center"/>
    </xf>
    <xf numFmtId="167" fontId="13" fillId="3" borderId="17" xfId="11" applyNumberFormat="1" applyFont="1" applyFill="1" applyBorder="1" applyAlignment="1" applyProtection="1">
      <alignment horizontal="right" vertical="center"/>
      <protection locked="0"/>
    </xf>
    <xf numFmtId="167" fontId="13" fillId="3" borderId="17" xfId="14" applyNumberFormat="1" applyFont="1" applyFill="1" applyBorder="1" applyAlignment="1" applyProtection="1">
      <alignment horizontal="right" vertical="center"/>
      <protection locked="0"/>
    </xf>
    <xf numFmtId="0" fontId="13" fillId="3" borderId="6" xfId="14" applyFont="1" applyFill="1" applyBorder="1" applyAlignment="1"/>
    <xf numFmtId="0" fontId="13" fillId="3" borderId="6" xfId="11" applyFont="1" applyFill="1" applyBorder="1" applyAlignment="1">
      <alignment vertical="center"/>
    </xf>
    <xf numFmtId="0" fontId="13" fillId="3" borderId="6" xfId="14" applyFont="1" applyFill="1" applyBorder="1" applyAlignment="1">
      <alignment vertical="center"/>
    </xf>
    <xf numFmtId="0" fontId="13" fillId="3" borderId="7" xfId="14" applyFont="1" applyFill="1" applyBorder="1" applyAlignment="1"/>
    <xf numFmtId="0" fontId="13" fillId="3" borderId="19" xfId="14" applyFont="1" applyFill="1" applyBorder="1" applyAlignment="1"/>
    <xf numFmtId="0" fontId="13" fillId="3" borderId="18" xfId="11" applyFont="1" applyFill="1" applyBorder="1" applyAlignment="1">
      <alignment horizontal="center" vertical="center"/>
    </xf>
    <xf numFmtId="0" fontId="14" fillId="3" borderId="2" xfId="11" applyFont="1" applyFill="1" applyBorder="1" applyAlignment="1">
      <alignment horizontal="center" vertical="center"/>
    </xf>
    <xf numFmtId="0" fontId="14" fillId="3" borderId="2" xfId="11" applyFont="1" applyFill="1" applyBorder="1" applyAlignment="1">
      <alignment horizontal="center" vertical="center" wrapText="1"/>
    </xf>
    <xf numFmtId="2" fontId="13" fillId="3" borderId="0" xfId="13" applyNumberFormat="1" applyFont="1" applyFill="1" applyBorder="1" applyAlignment="1">
      <alignment horizontal="center" vertical="center"/>
    </xf>
    <xf numFmtId="0" fontId="13" fillId="3" borderId="11" xfId="11" applyFont="1" applyFill="1" applyBorder="1" applyAlignment="1">
      <alignment horizontal="center" vertical="center"/>
    </xf>
    <xf numFmtId="0" fontId="13" fillId="3" borderId="12" xfId="11" applyFont="1" applyFill="1" applyBorder="1" applyAlignment="1">
      <alignment horizontal="center" vertical="center"/>
    </xf>
    <xf numFmtId="0" fontId="13" fillId="3" borderId="2" xfId="11" applyFont="1" applyFill="1" applyBorder="1" applyAlignment="1">
      <alignment horizontal="center" vertical="center" wrapText="1"/>
    </xf>
    <xf numFmtId="0" fontId="13" fillId="3" borderId="3" xfId="11" applyFont="1" applyFill="1" applyBorder="1" applyAlignment="1">
      <alignment horizontal="center" vertical="center" wrapText="1"/>
    </xf>
  </cellXfs>
  <cellStyles count="17">
    <cellStyle name="Comma 2" xfId="4"/>
    <cellStyle name="Comma 2 2" xfId="12"/>
    <cellStyle name="Normal" xfId="0" builtinId="0"/>
    <cellStyle name="Normal 10" xfId="16"/>
    <cellStyle name="Normal 2" xfId="1"/>
    <cellStyle name="Normal 2 2" xfId="11"/>
    <cellStyle name="Normal 3" xfId="2"/>
    <cellStyle name="Normal 4" xfId="3"/>
    <cellStyle name="Normal 5" xfId="6"/>
    <cellStyle name="Normal 6" xfId="7"/>
    <cellStyle name="Normal 6 2" xfId="10"/>
    <cellStyle name="Normal 7" xfId="8"/>
    <cellStyle name="Normal 8" xfId="9"/>
    <cellStyle name="Normal 9" xfId="14"/>
    <cellStyle name="Percent 2" xfId="5"/>
    <cellStyle name="Обычный_Лист1" xfId="13"/>
    <cellStyle name="Обычный_დემონტაჟი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6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DC3E6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S143"/>
  <sheetViews>
    <sheetView showGridLines="0" tabSelected="1" zoomScale="80" zoomScaleNormal="80" workbookViewId="0">
      <pane xSplit="2" ySplit="6" topLeftCell="C7" activePane="bottomRight" state="frozen"/>
      <selection pane="topRight" activeCell="D1" sqref="D1"/>
      <selection pane="bottomLeft" activeCell="A7" sqref="A7"/>
      <selection pane="bottomRight"/>
    </sheetView>
  </sheetViews>
  <sheetFormatPr defaultRowHeight="14.25" x14ac:dyDescent="0.25"/>
  <cols>
    <col min="1" max="1" width="4.7109375" style="1" customWidth="1"/>
    <col min="2" max="2" width="72.5703125" style="1" customWidth="1"/>
    <col min="3" max="3" width="8.5703125" style="1" customWidth="1"/>
    <col min="4" max="4" width="12.5703125" style="1" bestFit="1" customWidth="1"/>
    <col min="5" max="6" width="12.140625" style="1" customWidth="1"/>
    <col min="7" max="7" width="11.28515625" style="1" customWidth="1"/>
    <col min="8" max="8" width="11.140625" style="1" customWidth="1"/>
    <col min="9" max="9" width="11" style="1" bestFit="1" customWidth="1"/>
    <col min="10" max="10" width="11" style="1" customWidth="1"/>
    <col min="11" max="11" width="14.85546875" style="1" customWidth="1"/>
    <col min="12" max="12" width="30.28515625" style="1" bestFit="1" customWidth="1"/>
    <col min="13" max="16384" width="9.140625" style="1"/>
  </cols>
  <sheetData>
    <row r="1" spans="1:253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53" x14ac:dyDescent="0.25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53" ht="15" thickBot="1" x14ac:dyDescent="0.3">
      <c r="A3" s="92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253" ht="14.25" customHeight="1" x14ac:dyDescent="0.25">
      <c r="A4" s="106" t="s">
        <v>4</v>
      </c>
      <c r="B4" s="108" t="s">
        <v>5</v>
      </c>
      <c r="C4" s="108" t="s">
        <v>6</v>
      </c>
      <c r="D4" s="108" t="s">
        <v>7</v>
      </c>
      <c r="E4" s="103" t="s">
        <v>8</v>
      </c>
      <c r="F4" s="103"/>
      <c r="G4" s="103" t="s">
        <v>9</v>
      </c>
      <c r="H4" s="103"/>
      <c r="I4" s="104" t="s">
        <v>10</v>
      </c>
      <c r="J4" s="104"/>
      <c r="K4" s="85" t="s">
        <v>11</v>
      </c>
      <c r="L4" s="85"/>
    </row>
    <row r="5" spans="1:253" ht="15" thickBot="1" x14ac:dyDescent="0.3">
      <c r="A5" s="107"/>
      <c r="B5" s="109"/>
      <c r="C5" s="109"/>
      <c r="D5" s="109"/>
      <c r="E5" s="7" t="s">
        <v>12</v>
      </c>
      <c r="F5" s="8" t="s">
        <v>2</v>
      </c>
      <c r="G5" s="7" t="s">
        <v>12</v>
      </c>
      <c r="H5" s="8" t="s">
        <v>2</v>
      </c>
      <c r="I5" s="7" t="s">
        <v>12</v>
      </c>
      <c r="J5" s="8" t="s">
        <v>13</v>
      </c>
      <c r="K5" s="9" t="s">
        <v>14</v>
      </c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53" ht="15" thickBot="1" x14ac:dyDescent="0.3">
      <c r="A6" s="10">
        <v>1</v>
      </c>
      <c r="B6" s="2">
        <v>3</v>
      </c>
      <c r="C6" s="2">
        <v>4</v>
      </c>
      <c r="D6" s="2">
        <v>6</v>
      </c>
      <c r="E6" s="11">
        <v>7</v>
      </c>
      <c r="F6" s="12">
        <v>8</v>
      </c>
      <c r="G6" s="11">
        <v>9</v>
      </c>
      <c r="H6" s="12">
        <v>10</v>
      </c>
      <c r="I6" s="11">
        <v>11</v>
      </c>
      <c r="J6" s="12">
        <v>12</v>
      </c>
      <c r="K6" s="13">
        <v>13</v>
      </c>
      <c r="L6" s="102">
        <v>14</v>
      </c>
    </row>
    <row r="7" spans="1:253" s="15" customFormat="1" x14ac:dyDescent="0.25">
      <c r="A7" s="39" t="s">
        <v>15</v>
      </c>
      <c r="B7" s="40" t="s">
        <v>16</v>
      </c>
      <c r="C7" s="14" t="s">
        <v>17</v>
      </c>
      <c r="D7" s="65">
        <v>36.799999999999997</v>
      </c>
      <c r="E7" s="66"/>
      <c r="F7" s="66"/>
      <c r="G7" s="67"/>
      <c r="H7" s="67"/>
      <c r="I7" s="66"/>
      <c r="J7" s="66"/>
      <c r="K7" s="93"/>
      <c r="L7" s="10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</row>
    <row r="8" spans="1:253" s="15" customFormat="1" x14ac:dyDescent="0.25">
      <c r="A8" s="42"/>
      <c r="B8" s="43" t="s">
        <v>18</v>
      </c>
      <c r="C8" s="14" t="s">
        <v>19</v>
      </c>
      <c r="D8" s="67">
        <v>21.697279999999999</v>
      </c>
      <c r="E8" s="67"/>
      <c r="F8" s="67"/>
      <c r="G8" s="67"/>
      <c r="H8" s="67"/>
      <c r="I8" s="67"/>
      <c r="J8" s="67"/>
      <c r="K8" s="93">
        <f t="shared" ref="K8:K16" si="0">F8+H8+J8</f>
        <v>0</v>
      </c>
      <c r="L8" s="97" t="s">
        <v>93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</row>
    <row r="9" spans="1:253" s="15" customFormat="1" x14ac:dyDescent="0.25">
      <c r="A9" s="42"/>
      <c r="B9" s="43" t="s">
        <v>20</v>
      </c>
      <c r="C9" s="14" t="s">
        <v>21</v>
      </c>
      <c r="D9" s="67">
        <v>0.450432</v>
      </c>
      <c r="E9" s="67"/>
      <c r="F9" s="67"/>
      <c r="G9" s="67"/>
      <c r="H9" s="67"/>
      <c r="I9" s="67"/>
      <c r="J9" s="67"/>
      <c r="K9" s="93">
        <f t="shared" si="0"/>
        <v>0</v>
      </c>
      <c r="L9" s="97" t="s">
        <v>93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</row>
    <row r="10" spans="1:253" s="15" customFormat="1" x14ac:dyDescent="0.25">
      <c r="A10" s="39" t="s">
        <v>22</v>
      </c>
      <c r="B10" s="40" t="s">
        <v>23</v>
      </c>
      <c r="C10" s="14" t="s">
        <v>17</v>
      </c>
      <c r="D10" s="65">
        <v>36.799999999999997</v>
      </c>
      <c r="E10" s="66"/>
      <c r="F10" s="66"/>
      <c r="G10" s="67"/>
      <c r="H10" s="67"/>
      <c r="I10" s="66"/>
      <c r="J10" s="66"/>
      <c r="K10" s="93"/>
      <c r="L10" s="97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</row>
    <row r="11" spans="1:253" s="15" customFormat="1" x14ac:dyDescent="0.25">
      <c r="A11" s="42"/>
      <c r="B11" s="43" t="s">
        <v>18</v>
      </c>
      <c r="C11" s="14" t="s">
        <v>19</v>
      </c>
      <c r="D11" s="67">
        <v>27.121599999999997</v>
      </c>
      <c r="E11" s="67"/>
      <c r="F11" s="67"/>
      <c r="G11" s="67"/>
      <c r="H11" s="67"/>
      <c r="I11" s="67"/>
      <c r="J11" s="67"/>
      <c r="K11" s="93">
        <f t="shared" si="0"/>
        <v>0</v>
      </c>
      <c r="L11" s="97" t="s">
        <v>93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</row>
    <row r="12" spans="1:253" s="15" customFormat="1" x14ac:dyDescent="0.25">
      <c r="A12" s="42"/>
      <c r="B12" s="43" t="s">
        <v>20</v>
      </c>
      <c r="C12" s="14" t="s">
        <v>21</v>
      </c>
      <c r="D12" s="67">
        <v>0.56303999999999998</v>
      </c>
      <c r="E12" s="67"/>
      <c r="F12" s="67"/>
      <c r="G12" s="67"/>
      <c r="H12" s="67"/>
      <c r="I12" s="67"/>
      <c r="J12" s="67"/>
      <c r="K12" s="93">
        <f t="shared" si="0"/>
        <v>0</v>
      </c>
      <c r="L12" s="97" t="s">
        <v>93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</row>
    <row r="13" spans="1:253" s="15" customFormat="1" x14ac:dyDescent="0.25">
      <c r="A13" s="42"/>
      <c r="B13" s="43" t="s">
        <v>24</v>
      </c>
      <c r="C13" s="14" t="s">
        <v>17</v>
      </c>
      <c r="D13" s="67">
        <v>14.719999999999999</v>
      </c>
      <c r="E13" s="67"/>
      <c r="F13" s="67"/>
      <c r="G13" s="67"/>
      <c r="H13" s="67"/>
      <c r="I13" s="67"/>
      <c r="J13" s="67"/>
      <c r="K13" s="93">
        <f t="shared" si="0"/>
        <v>0</v>
      </c>
      <c r="L13" s="97" t="s">
        <v>95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</row>
    <row r="14" spans="1:253" s="15" customFormat="1" x14ac:dyDescent="0.25">
      <c r="A14" s="42"/>
      <c r="B14" s="43" t="s">
        <v>25</v>
      </c>
      <c r="C14" s="14" t="s">
        <v>26</v>
      </c>
      <c r="D14" s="67">
        <v>0.33855999999999997</v>
      </c>
      <c r="E14" s="67"/>
      <c r="F14" s="67"/>
      <c r="G14" s="67"/>
      <c r="H14" s="67"/>
      <c r="I14" s="67"/>
      <c r="J14" s="67"/>
      <c r="K14" s="93">
        <f t="shared" si="0"/>
        <v>0</v>
      </c>
      <c r="L14" s="97" t="s">
        <v>95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</row>
    <row r="15" spans="1:253" s="15" customFormat="1" x14ac:dyDescent="0.25">
      <c r="A15" s="42"/>
      <c r="B15" s="44" t="s">
        <v>27</v>
      </c>
      <c r="C15" s="14" t="s">
        <v>26</v>
      </c>
      <c r="D15" s="67">
        <v>0.69184000000000001</v>
      </c>
      <c r="E15" s="67"/>
      <c r="F15" s="67"/>
      <c r="G15" s="67"/>
      <c r="H15" s="67"/>
      <c r="I15" s="67"/>
      <c r="J15" s="67"/>
      <c r="K15" s="93">
        <f t="shared" si="0"/>
        <v>0</v>
      </c>
      <c r="L15" s="97" t="s">
        <v>95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</row>
    <row r="16" spans="1:253" s="15" customFormat="1" x14ac:dyDescent="0.25">
      <c r="A16" s="14"/>
      <c r="B16" s="43" t="s">
        <v>28</v>
      </c>
      <c r="C16" s="14" t="s">
        <v>26</v>
      </c>
      <c r="D16" s="67">
        <v>0.12217599999999999</v>
      </c>
      <c r="E16" s="67"/>
      <c r="F16" s="67"/>
      <c r="G16" s="67"/>
      <c r="H16" s="67"/>
      <c r="I16" s="67"/>
      <c r="J16" s="67"/>
      <c r="K16" s="93">
        <f t="shared" si="0"/>
        <v>0</v>
      </c>
      <c r="L16" s="97" t="s">
        <v>95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</row>
    <row r="17" spans="1:15" ht="15.75" x14ac:dyDescent="0.25">
      <c r="A17" s="16">
        <v>3</v>
      </c>
      <c r="B17" s="45" t="s">
        <v>29</v>
      </c>
      <c r="C17" s="17" t="s">
        <v>91</v>
      </c>
      <c r="D17" s="68">
        <v>33.299999999999997</v>
      </c>
      <c r="E17" s="69"/>
      <c r="F17" s="69"/>
      <c r="G17" s="69"/>
      <c r="H17" s="69"/>
      <c r="I17" s="69"/>
      <c r="J17" s="69"/>
      <c r="K17" s="94"/>
      <c r="L17" s="98"/>
      <c r="M17" s="18"/>
      <c r="O17" s="19"/>
    </row>
    <row r="18" spans="1:15" x14ac:dyDescent="0.25">
      <c r="A18" s="16"/>
      <c r="B18" s="46" t="s">
        <v>30</v>
      </c>
      <c r="C18" s="17" t="s">
        <v>19</v>
      </c>
      <c r="D18" s="69">
        <v>0.8990999999999999</v>
      </c>
      <c r="E18" s="69"/>
      <c r="F18" s="69"/>
      <c r="G18" s="69"/>
      <c r="H18" s="69"/>
      <c r="I18" s="69"/>
      <c r="J18" s="69"/>
      <c r="K18" s="94">
        <f>F18+H18+J18</f>
        <v>0</v>
      </c>
      <c r="L18" s="97" t="s">
        <v>93</v>
      </c>
    </row>
    <row r="19" spans="1:15" x14ac:dyDescent="0.25">
      <c r="A19" s="16"/>
      <c r="B19" s="46" t="s">
        <v>31</v>
      </c>
      <c r="C19" s="17" t="s">
        <v>32</v>
      </c>
      <c r="D19" s="69">
        <v>2.0146499999999996</v>
      </c>
      <c r="E19" s="69"/>
      <c r="F19" s="69"/>
      <c r="G19" s="69"/>
      <c r="H19" s="69"/>
      <c r="I19" s="69"/>
      <c r="J19" s="69"/>
      <c r="K19" s="94">
        <f>F19+H19+J19</f>
        <v>0</v>
      </c>
      <c r="L19" s="97" t="s">
        <v>93</v>
      </c>
    </row>
    <row r="20" spans="1:15" x14ac:dyDescent="0.25">
      <c r="A20" s="16"/>
      <c r="B20" s="46" t="s">
        <v>33</v>
      </c>
      <c r="C20" s="17" t="s">
        <v>21</v>
      </c>
      <c r="D20" s="69">
        <v>7.3593000000000006E-2</v>
      </c>
      <c r="E20" s="69"/>
      <c r="F20" s="69"/>
      <c r="G20" s="69"/>
      <c r="H20" s="69"/>
      <c r="I20" s="69"/>
      <c r="J20" s="69"/>
      <c r="K20" s="94">
        <f>F20+H20+J20</f>
        <v>0</v>
      </c>
      <c r="L20" s="97" t="s">
        <v>93</v>
      </c>
    </row>
    <row r="21" spans="1:15" ht="15.75" x14ac:dyDescent="0.25">
      <c r="A21" s="16"/>
      <c r="B21" s="46" t="s">
        <v>34</v>
      </c>
      <c r="C21" s="17" t="s">
        <v>91</v>
      </c>
      <c r="D21" s="69">
        <v>1.9979999999999998E-3</v>
      </c>
      <c r="E21" s="69"/>
      <c r="F21" s="69"/>
      <c r="G21" s="69"/>
      <c r="H21" s="69"/>
      <c r="I21" s="69"/>
      <c r="J21" s="69"/>
      <c r="K21" s="94">
        <f>F21+H21+J21</f>
        <v>0</v>
      </c>
      <c r="L21" s="97" t="s">
        <v>95</v>
      </c>
      <c r="M21" s="41"/>
    </row>
    <row r="22" spans="1:15" ht="15.75" x14ac:dyDescent="0.25">
      <c r="A22" s="16">
        <v>4</v>
      </c>
      <c r="B22" s="45" t="s">
        <v>35</v>
      </c>
      <c r="C22" s="17" t="s">
        <v>91</v>
      </c>
      <c r="D22" s="68">
        <v>5.0999999999999996</v>
      </c>
      <c r="E22" s="69"/>
      <c r="F22" s="69"/>
      <c r="G22" s="69"/>
      <c r="H22" s="69"/>
      <c r="I22" s="69"/>
      <c r="J22" s="69"/>
      <c r="K22" s="94"/>
      <c r="L22" s="98"/>
      <c r="O22" s="18"/>
    </row>
    <row r="23" spans="1:15" x14ac:dyDescent="0.25">
      <c r="A23" s="16"/>
      <c r="B23" s="46" t="s">
        <v>30</v>
      </c>
      <c r="C23" s="17" t="s">
        <v>19</v>
      </c>
      <c r="D23" s="69">
        <v>25.652999999999999</v>
      </c>
      <c r="E23" s="69"/>
      <c r="F23" s="69"/>
      <c r="G23" s="69"/>
      <c r="H23" s="69"/>
      <c r="I23" s="69"/>
      <c r="J23" s="69"/>
      <c r="K23" s="94">
        <f>F23+H23+J23</f>
        <v>0</v>
      </c>
      <c r="L23" s="97" t="s">
        <v>93</v>
      </c>
    </row>
    <row r="24" spans="1:15" x14ac:dyDescent="0.25">
      <c r="A24" s="16">
        <v>5</v>
      </c>
      <c r="B24" s="45" t="s">
        <v>36</v>
      </c>
      <c r="C24" s="17" t="s">
        <v>37</v>
      </c>
      <c r="D24" s="68">
        <v>76.8</v>
      </c>
      <c r="E24" s="69"/>
      <c r="F24" s="69"/>
      <c r="G24" s="69"/>
      <c r="H24" s="69"/>
      <c r="I24" s="69"/>
      <c r="J24" s="69"/>
      <c r="K24" s="94"/>
      <c r="L24" s="98"/>
    </row>
    <row r="25" spans="1:15" s="6" customFormat="1" x14ac:dyDescent="0.25">
      <c r="A25" s="47"/>
      <c r="B25" s="46" t="s">
        <v>38</v>
      </c>
      <c r="C25" s="17" t="s">
        <v>37</v>
      </c>
      <c r="D25" s="69">
        <v>76.8</v>
      </c>
      <c r="E25" s="69"/>
      <c r="F25" s="69"/>
      <c r="G25" s="69"/>
      <c r="H25" s="69"/>
      <c r="I25" s="69"/>
      <c r="J25" s="69"/>
      <c r="K25" s="94">
        <f>F25+H25+J25</f>
        <v>0</v>
      </c>
      <c r="L25" s="97" t="s">
        <v>93</v>
      </c>
    </row>
    <row r="26" spans="1:15" s="49" customFormat="1" ht="15.75" x14ac:dyDescent="0.25">
      <c r="A26" s="16">
        <v>6</v>
      </c>
      <c r="B26" s="48" t="s">
        <v>39</v>
      </c>
      <c r="C26" s="17" t="s">
        <v>91</v>
      </c>
      <c r="D26" s="70">
        <v>14.8</v>
      </c>
      <c r="E26" s="69"/>
      <c r="F26" s="69"/>
      <c r="G26" s="69"/>
      <c r="H26" s="69"/>
      <c r="I26" s="69"/>
      <c r="J26" s="69"/>
      <c r="K26" s="94"/>
      <c r="L26" s="98"/>
    </row>
    <row r="27" spans="1:15" s="50" customFormat="1" x14ac:dyDescent="0.25">
      <c r="A27" s="16"/>
      <c r="B27" s="46" t="s">
        <v>40</v>
      </c>
      <c r="C27" s="17" t="s">
        <v>32</v>
      </c>
      <c r="D27" s="69">
        <v>0.36481999999999998</v>
      </c>
      <c r="E27" s="69"/>
      <c r="F27" s="69"/>
      <c r="G27" s="69"/>
      <c r="H27" s="69"/>
      <c r="I27" s="69"/>
      <c r="J27" s="69"/>
      <c r="K27" s="94">
        <f>F27+H27+J27</f>
        <v>0</v>
      </c>
      <c r="L27" s="97" t="s">
        <v>93</v>
      </c>
    </row>
    <row r="28" spans="1:15" s="50" customFormat="1" ht="15.75" x14ac:dyDescent="0.25">
      <c r="A28" s="20">
        <v>7</v>
      </c>
      <c r="B28" s="51" t="s">
        <v>41</v>
      </c>
      <c r="C28" s="21" t="s">
        <v>91</v>
      </c>
      <c r="D28" s="68">
        <v>14.8</v>
      </c>
      <c r="E28" s="71"/>
      <c r="F28" s="71"/>
      <c r="G28" s="71"/>
      <c r="H28" s="71"/>
      <c r="I28" s="71"/>
      <c r="J28" s="71"/>
      <c r="K28" s="95"/>
      <c r="L28" s="98"/>
    </row>
    <row r="29" spans="1:15" s="50" customFormat="1" x14ac:dyDescent="0.25">
      <c r="A29" s="20"/>
      <c r="B29" s="52" t="s">
        <v>30</v>
      </c>
      <c r="C29" s="21" t="s">
        <v>19</v>
      </c>
      <c r="D29" s="71">
        <v>26.64</v>
      </c>
      <c r="E29" s="71"/>
      <c r="F29" s="71"/>
      <c r="G29" s="71"/>
      <c r="H29" s="71"/>
      <c r="I29" s="71"/>
      <c r="J29" s="71"/>
      <c r="K29" s="95">
        <f>F29+H29+J29</f>
        <v>0</v>
      </c>
      <c r="L29" s="97" t="s">
        <v>93</v>
      </c>
    </row>
    <row r="30" spans="1:15" s="50" customFormat="1" ht="15.75" x14ac:dyDescent="0.25">
      <c r="A30" s="20"/>
      <c r="B30" s="53" t="s">
        <v>42</v>
      </c>
      <c r="C30" s="21" t="s">
        <v>91</v>
      </c>
      <c r="D30" s="71">
        <v>16.28</v>
      </c>
      <c r="E30" s="71"/>
      <c r="F30" s="71"/>
      <c r="G30" s="71"/>
      <c r="H30" s="71"/>
      <c r="I30" s="71"/>
      <c r="J30" s="71"/>
      <c r="K30" s="95">
        <f>F30+H30+J30</f>
        <v>0</v>
      </c>
      <c r="L30" s="97" t="s">
        <v>95</v>
      </c>
      <c r="M30" s="41"/>
    </row>
    <row r="31" spans="1:15" s="50" customFormat="1" ht="15.75" x14ac:dyDescent="0.25">
      <c r="A31" s="16">
        <v>8</v>
      </c>
      <c r="B31" s="48" t="s">
        <v>43</v>
      </c>
      <c r="C31" s="17" t="s">
        <v>91</v>
      </c>
      <c r="D31" s="70">
        <v>19.600000000000001</v>
      </c>
      <c r="E31" s="69"/>
      <c r="F31" s="69"/>
      <c r="G31" s="69"/>
      <c r="H31" s="69"/>
      <c r="I31" s="69"/>
      <c r="J31" s="69"/>
      <c r="K31" s="94"/>
      <c r="L31" s="98"/>
    </row>
    <row r="32" spans="1:15" s="50" customFormat="1" x14ac:dyDescent="0.25">
      <c r="A32" s="16"/>
      <c r="B32" s="46" t="s">
        <v>30</v>
      </c>
      <c r="C32" s="17" t="s">
        <v>19</v>
      </c>
      <c r="D32" s="69">
        <v>2.6264000000000003</v>
      </c>
      <c r="E32" s="69"/>
      <c r="F32" s="69"/>
      <c r="G32" s="69"/>
      <c r="H32" s="69"/>
      <c r="I32" s="69"/>
      <c r="J32" s="69"/>
      <c r="K32" s="94">
        <f>F32+H32+J32</f>
        <v>0</v>
      </c>
      <c r="L32" s="97" t="s">
        <v>93</v>
      </c>
    </row>
    <row r="33" spans="1:13" s="50" customFormat="1" x14ac:dyDescent="0.25">
      <c r="A33" s="16"/>
      <c r="B33" s="46" t="s">
        <v>44</v>
      </c>
      <c r="C33" s="17" t="s">
        <v>32</v>
      </c>
      <c r="D33" s="69">
        <v>0.57016400000000012</v>
      </c>
      <c r="E33" s="69"/>
      <c r="F33" s="69"/>
      <c r="G33" s="69"/>
      <c r="H33" s="69"/>
      <c r="I33" s="69"/>
      <c r="J33" s="69"/>
      <c r="K33" s="94">
        <f>F33+H33+J33</f>
        <v>0</v>
      </c>
      <c r="L33" s="97" t="s">
        <v>93</v>
      </c>
    </row>
    <row r="34" spans="1:13" s="50" customFormat="1" x14ac:dyDescent="0.25">
      <c r="A34" s="16"/>
      <c r="B34" s="46" t="s">
        <v>45</v>
      </c>
      <c r="C34" s="17" t="s">
        <v>32</v>
      </c>
      <c r="D34" s="69">
        <v>2.5480000000000005</v>
      </c>
      <c r="E34" s="69"/>
      <c r="F34" s="69"/>
      <c r="G34" s="69"/>
      <c r="H34" s="69"/>
      <c r="I34" s="69"/>
      <c r="J34" s="69"/>
      <c r="K34" s="94">
        <f>F34+H34+J34</f>
        <v>0</v>
      </c>
      <c r="L34" s="97" t="s">
        <v>93</v>
      </c>
    </row>
    <row r="35" spans="1:13" s="50" customFormat="1" ht="15.75" x14ac:dyDescent="0.25">
      <c r="A35" s="22"/>
      <c r="B35" s="46" t="s">
        <v>46</v>
      </c>
      <c r="C35" s="17" t="s">
        <v>91</v>
      </c>
      <c r="D35" s="69">
        <v>21.560000000000002</v>
      </c>
      <c r="E35" s="69"/>
      <c r="F35" s="69"/>
      <c r="G35" s="69"/>
      <c r="H35" s="69"/>
      <c r="I35" s="69"/>
      <c r="J35" s="69"/>
      <c r="K35" s="94">
        <f>F35+H35+J35</f>
        <v>0</v>
      </c>
      <c r="L35" s="97" t="s">
        <v>95</v>
      </c>
      <c r="M35" s="41"/>
    </row>
    <row r="36" spans="1:13" s="50" customFormat="1" ht="15.75" x14ac:dyDescent="0.25">
      <c r="A36" s="16">
        <v>9</v>
      </c>
      <c r="B36" s="48" t="s">
        <v>47</v>
      </c>
      <c r="C36" s="17" t="s">
        <v>91</v>
      </c>
      <c r="D36" s="70">
        <v>6.7</v>
      </c>
      <c r="E36" s="69"/>
      <c r="F36" s="69"/>
      <c r="G36" s="69"/>
      <c r="H36" s="69"/>
      <c r="I36" s="69"/>
      <c r="J36" s="69"/>
      <c r="K36" s="94"/>
      <c r="L36" s="98"/>
    </row>
    <row r="37" spans="1:13" s="50" customFormat="1" x14ac:dyDescent="0.25">
      <c r="A37" s="16"/>
      <c r="B37" s="46" t="s">
        <v>30</v>
      </c>
      <c r="C37" s="17" t="s">
        <v>19</v>
      </c>
      <c r="D37" s="69">
        <v>0.89780000000000004</v>
      </c>
      <c r="E37" s="69"/>
      <c r="F37" s="69"/>
      <c r="G37" s="69"/>
      <c r="H37" s="69"/>
      <c r="I37" s="69"/>
      <c r="J37" s="69"/>
      <c r="K37" s="94">
        <f>F37+H37+J37</f>
        <v>0</v>
      </c>
      <c r="L37" s="97" t="s">
        <v>93</v>
      </c>
    </row>
    <row r="38" spans="1:13" s="50" customFormat="1" x14ac:dyDescent="0.25">
      <c r="A38" s="16"/>
      <c r="B38" s="46" t="s">
        <v>44</v>
      </c>
      <c r="C38" s="17" t="s">
        <v>32</v>
      </c>
      <c r="D38" s="69">
        <v>0.19490300000000002</v>
      </c>
      <c r="E38" s="69"/>
      <c r="F38" s="69"/>
      <c r="G38" s="69"/>
      <c r="H38" s="69"/>
      <c r="I38" s="69"/>
      <c r="J38" s="69"/>
      <c r="K38" s="94">
        <f>F38+H38+J38</f>
        <v>0</v>
      </c>
      <c r="L38" s="97" t="s">
        <v>93</v>
      </c>
    </row>
    <row r="39" spans="1:13" s="50" customFormat="1" x14ac:dyDescent="0.25">
      <c r="A39" s="16"/>
      <c r="B39" s="46" t="s">
        <v>45</v>
      </c>
      <c r="C39" s="17" t="s">
        <v>32</v>
      </c>
      <c r="D39" s="69">
        <v>0.87100000000000011</v>
      </c>
      <c r="E39" s="69"/>
      <c r="F39" s="69"/>
      <c r="G39" s="69"/>
      <c r="H39" s="69"/>
      <c r="I39" s="69"/>
      <c r="J39" s="69"/>
      <c r="K39" s="94">
        <f>F39+H39+J39</f>
        <v>0</v>
      </c>
      <c r="L39" s="97" t="s">
        <v>93</v>
      </c>
    </row>
    <row r="40" spans="1:13" s="50" customFormat="1" x14ac:dyDescent="0.25">
      <c r="A40" s="22"/>
      <c r="B40" s="54" t="s">
        <v>48</v>
      </c>
      <c r="C40" s="17" t="s">
        <v>26</v>
      </c>
      <c r="D40" s="69">
        <v>7.370000000000001</v>
      </c>
      <c r="E40" s="71"/>
      <c r="F40" s="69"/>
      <c r="G40" s="69"/>
      <c r="H40" s="69"/>
      <c r="I40" s="69"/>
      <c r="J40" s="69"/>
      <c r="K40" s="94">
        <f>F40+H40+J40</f>
        <v>0</v>
      </c>
      <c r="L40" s="97" t="s">
        <v>95</v>
      </c>
      <c r="M40" s="41"/>
    </row>
    <row r="41" spans="1:13" ht="15.75" x14ac:dyDescent="0.25">
      <c r="A41" s="16">
        <v>10</v>
      </c>
      <c r="B41" s="55" t="s">
        <v>49</v>
      </c>
      <c r="C41" s="17" t="s">
        <v>91</v>
      </c>
      <c r="D41" s="65">
        <v>0.5</v>
      </c>
      <c r="E41" s="69"/>
      <c r="F41" s="69"/>
      <c r="G41" s="69"/>
      <c r="H41" s="69"/>
      <c r="I41" s="69"/>
      <c r="J41" s="69"/>
      <c r="K41" s="94"/>
      <c r="L41" s="98"/>
    </row>
    <row r="42" spans="1:13" x14ac:dyDescent="0.25">
      <c r="A42" s="16"/>
      <c r="B42" s="46" t="s">
        <v>50</v>
      </c>
      <c r="C42" s="17" t="s">
        <v>19</v>
      </c>
      <c r="D42" s="69">
        <v>0.44500000000000001</v>
      </c>
      <c r="E42" s="69"/>
      <c r="F42" s="69"/>
      <c r="G42" s="69"/>
      <c r="H42" s="69"/>
      <c r="I42" s="69"/>
      <c r="J42" s="69"/>
      <c r="K42" s="94">
        <f>F42+H42+J42</f>
        <v>0</v>
      </c>
      <c r="L42" s="97" t="s">
        <v>93</v>
      </c>
    </row>
    <row r="43" spans="1:13" x14ac:dyDescent="0.25">
      <c r="A43" s="16"/>
      <c r="B43" s="46" t="s">
        <v>20</v>
      </c>
      <c r="C43" s="17" t="s">
        <v>21</v>
      </c>
      <c r="D43" s="69">
        <v>0.185</v>
      </c>
      <c r="E43" s="69"/>
      <c r="F43" s="69"/>
      <c r="G43" s="69"/>
      <c r="H43" s="69"/>
      <c r="I43" s="69"/>
      <c r="J43" s="69"/>
      <c r="K43" s="94">
        <f>F43+H43+J43</f>
        <v>0</v>
      </c>
      <c r="L43" s="97" t="s">
        <v>93</v>
      </c>
    </row>
    <row r="44" spans="1:13" x14ac:dyDescent="0.25">
      <c r="A44" s="16"/>
      <c r="B44" s="17" t="s">
        <v>51</v>
      </c>
      <c r="C44" s="17"/>
      <c r="D44" s="69"/>
      <c r="E44" s="69"/>
      <c r="F44" s="69"/>
      <c r="G44" s="69"/>
      <c r="H44" s="69"/>
      <c r="I44" s="69"/>
      <c r="J44" s="69"/>
      <c r="K44" s="94"/>
      <c r="L44" s="98"/>
    </row>
    <row r="45" spans="1:13" ht="15.75" x14ac:dyDescent="0.25">
      <c r="A45" s="16"/>
      <c r="B45" s="46" t="s">
        <v>52</v>
      </c>
      <c r="C45" s="17" t="s">
        <v>91</v>
      </c>
      <c r="D45" s="69">
        <v>0.57499999999999996</v>
      </c>
      <c r="E45" s="69"/>
      <c r="F45" s="69"/>
      <c r="G45" s="69"/>
      <c r="H45" s="69"/>
      <c r="I45" s="69"/>
      <c r="J45" s="69"/>
      <c r="K45" s="94">
        <f>F45+H45+J45</f>
        <v>0</v>
      </c>
      <c r="L45" s="97" t="s">
        <v>95</v>
      </c>
      <c r="M45" s="41"/>
    </row>
    <row r="46" spans="1:13" x14ac:dyDescent="0.25">
      <c r="A46" s="16"/>
      <c r="B46" s="46" t="s">
        <v>53</v>
      </c>
      <c r="C46" s="17" t="s">
        <v>21</v>
      </c>
      <c r="D46" s="69">
        <v>0.01</v>
      </c>
      <c r="E46" s="69"/>
      <c r="F46" s="69"/>
      <c r="G46" s="69"/>
      <c r="H46" s="69"/>
      <c r="I46" s="69"/>
      <c r="J46" s="69"/>
      <c r="K46" s="94">
        <f>F46+H46+J46</f>
        <v>0</v>
      </c>
      <c r="L46" s="97" t="s">
        <v>95</v>
      </c>
      <c r="M46" s="41"/>
    </row>
    <row r="47" spans="1:13" s="15" customFormat="1" x14ac:dyDescent="0.25">
      <c r="A47" s="23">
        <v>11</v>
      </c>
      <c r="B47" s="55" t="s">
        <v>54</v>
      </c>
      <c r="C47" s="14" t="s">
        <v>55</v>
      </c>
      <c r="D47" s="72">
        <v>20</v>
      </c>
      <c r="E47" s="67"/>
      <c r="F47" s="67"/>
      <c r="G47" s="67"/>
      <c r="H47" s="67"/>
      <c r="I47" s="67"/>
      <c r="J47" s="67"/>
      <c r="K47" s="96"/>
      <c r="L47" s="98"/>
    </row>
    <row r="48" spans="1:13" s="15" customFormat="1" x14ac:dyDescent="0.25">
      <c r="A48" s="23"/>
      <c r="B48" s="43" t="s">
        <v>30</v>
      </c>
      <c r="C48" s="14" t="s">
        <v>19</v>
      </c>
      <c r="D48" s="67">
        <v>1.22</v>
      </c>
      <c r="E48" s="67"/>
      <c r="F48" s="67"/>
      <c r="G48" s="67"/>
      <c r="H48" s="67"/>
      <c r="I48" s="67"/>
      <c r="J48" s="67"/>
      <c r="K48" s="96">
        <f t="shared" ref="K48:K52" si="1">F48+H48+J48</f>
        <v>0</v>
      </c>
      <c r="L48" s="97" t="s">
        <v>93</v>
      </c>
    </row>
    <row r="49" spans="1:15" s="15" customFormat="1" x14ac:dyDescent="0.25">
      <c r="A49" s="23"/>
      <c r="B49" s="86" t="s">
        <v>33</v>
      </c>
      <c r="C49" s="87" t="s">
        <v>21</v>
      </c>
      <c r="D49" s="67">
        <v>1.8419999999999996</v>
      </c>
      <c r="E49" s="88"/>
      <c r="F49" s="88"/>
      <c r="G49" s="88"/>
      <c r="H49" s="88"/>
      <c r="I49" s="88"/>
      <c r="J49" s="88"/>
      <c r="K49" s="96">
        <f t="shared" si="1"/>
        <v>0</v>
      </c>
      <c r="L49" s="97" t="s">
        <v>93</v>
      </c>
    </row>
    <row r="50" spans="1:15" s="15" customFormat="1" x14ac:dyDescent="0.25">
      <c r="A50" s="23"/>
      <c r="B50" s="14" t="s">
        <v>51</v>
      </c>
      <c r="C50" s="14"/>
      <c r="D50" s="67"/>
      <c r="E50" s="67"/>
      <c r="F50" s="67"/>
      <c r="G50" s="67"/>
      <c r="H50" s="67"/>
      <c r="I50" s="67"/>
      <c r="J50" s="67"/>
      <c r="K50" s="96"/>
      <c r="L50" s="98"/>
    </row>
    <row r="51" spans="1:15" s="15" customFormat="1" x14ac:dyDescent="0.25">
      <c r="A51" s="23"/>
      <c r="B51" s="46" t="s">
        <v>56</v>
      </c>
      <c r="C51" s="14" t="s">
        <v>55</v>
      </c>
      <c r="D51" s="67">
        <v>20.2</v>
      </c>
      <c r="E51" s="67"/>
      <c r="F51" s="67"/>
      <c r="G51" s="67"/>
      <c r="H51" s="67"/>
      <c r="I51" s="67"/>
      <c r="J51" s="67"/>
      <c r="K51" s="96">
        <f t="shared" si="1"/>
        <v>0</v>
      </c>
      <c r="L51" s="98" t="s">
        <v>94</v>
      </c>
      <c r="O51" s="56"/>
    </row>
    <row r="52" spans="1:15" s="15" customFormat="1" x14ac:dyDescent="0.25">
      <c r="A52" s="23"/>
      <c r="B52" s="43" t="s">
        <v>53</v>
      </c>
      <c r="C52" s="14" t="s">
        <v>21</v>
      </c>
      <c r="D52" s="67">
        <v>0.10320000000000001</v>
      </c>
      <c r="E52" s="67"/>
      <c r="F52" s="67"/>
      <c r="G52" s="67"/>
      <c r="H52" s="67"/>
      <c r="I52" s="67"/>
      <c r="J52" s="67"/>
      <c r="K52" s="96">
        <f t="shared" si="1"/>
        <v>0</v>
      </c>
      <c r="L52" s="97" t="s">
        <v>95</v>
      </c>
      <c r="M52" s="41"/>
    </row>
    <row r="53" spans="1:15" s="15" customFormat="1" x14ac:dyDescent="0.25">
      <c r="A53" s="23">
        <v>12</v>
      </c>
      <c r="B53" s="55" t="s">
        <v>57</v>
      </c>
      <c r="C53" s="14" t="s">
        <v>55</v>
      </c>
      <c r="D53" s="72">
        <v>20</v>
      </c>
      <c r="E53" s="67"/>
      <c r="F53" s="67"/>
      <c r="G53" s="67"/>
      <c r="H53" s="67"/>
      <c r="I53" s="67"/>
      <c r="J53" s="67"/>
      <c r="K53" s="93"/>
      <c r="L53" s="98"/>
    </row>
    <row r="54" spans="1:15" s="15" customFormat="1" x14ac:dyDescent="0.25">
      <c r="A54" s="23"/>
      <c r="B54" s="43" t="s">
        <v>30</v>
      </c>
      <c r="C54" s="14" t="s">
        <v>19</v>
      </c>
      <c r="D54" s="67">
        <v>2.4</v>
      </c>
      <c r="E54" s="67"/>
      <c r="F54" s="67"/>
      <c r="G54" s="67"/>
      <c r="H54" s="67"/>
      <c r="I54" s="67"/>
      <c r="J54" s="67"/>
      <c r="K54" s="93">
        <f t="shared" ref="K54" si="2">F54+H54+J54</f>
        <v>0</v>
      </c>
      <c r="L54" s="97" t="s">
        <v>93</v>
      </c>
    </row>
    <row r="55" spans="1:15" s="15" customFormat="1" x14ac:dyDescent="0.25">
      <c r="A55" s="23"/>
      <c r="B55" s="14" t="s">
        <v>51</v>
      </c>
      <c r="C55" s="14"/>
      <c r="D55" s="67"/>
      <c r="E55" s="67"/>
      <c r="F55" s="67"/>
      <c r="G55" s="67"/>
      <c r="H55" s="67"/>
      <c r="I55" s="67"/>
      <c r="J55" s="67"/>
      <c r="K55" s="93"/>
      <c r="L55" s="98"/>
    </row>
    <row r="56" spans="1:15" s="15" customFormat="1" x14ac:dyDescent="0.25">
      <c r="A56" s="23"/>
      <c r="B56" s="43" t="s">
        <v>58</v>
      </c>
      <c r="C56" s="14" t="s">
        <v>55</v>
      </c>
      <c r="D56" s="67">
        <v>0.36</v>
      </c>
      <c r="E56" s="67"/>
      <c r="F56" s="67"/>
      <c r="G56" s="67"/>
      <c r="H56" s="67"/>
      <c r="I56" s="67"/>
      <c r="J56" s="67"/>
      <c r="K56" s="93">
        <f t="shared" ref="K56" si="3">F56+H56+J56</f>
        <v>0</v>
      </c>
      <c r="L56" s="97" t="s">
        <v>94</v>
      </c>
      <c r="M56" s="41"/>
    </row>
    <row r="57" spans="1:15" s="15" customFormat="1" x14ac:dyDescent="0.25">
      <c r="A57" s="23">
        <v>13</v>
      </c>
      <c r="B57" s="55" t="s">
        <v>59</v>
      </c>
      <c r="C57" s="14" t="s">
        <v>55</v>
      </c>
      <c r="D57" s="72">
        <v>20</v>
      </c>
      <c r="E57" s="67"/>
      <c r="F57" s="67"/>
      <c r="G57" s="67"/>
      <c r="H57" s="67"/>
      <c r="I57" s="67"/>
      <c r="J57" s="67"/>
      <c r="K57" s="96"/>
      <c r="L57" s="98"/>
    </row>
    <row r="58" spans="1:15" s="15" customFormat="1" x14ac:dyDescent="0.25">
      <c r="A58" s="23"/>
      <c r="B58" s="43" t="s">
        <v>30</v>
      </c>
      <c r="C58" s="14" t="s">
        <v>19</v>
      </c>
      <c r="D58" s="67">
        <v>0.37999999999999978</v>
      </c>
      <c r="E58" s="67"/>
      <c r="F58" s="67"/>
      <c r="G58" s="67"/>
      <c r="H58" s="67"/>
      <c r="I58" s="67"/>
      <c r="J58" s="67"/>
      <c r="K58" s="96">
        <f t="shared" ref="K58:K59" si="4">F58+H58+J58</f>
        <v>0</v>
      </c>
      <c r="L58" s="97" t="s">
        <v>93</v>
      </c>
    </row>
    <row r="59" spans="1:15" s="15" customFormat="1" x14ac:dyDescent="0.25">
      <c r="A59" s="23"/>
      <c r="B59" s="86" t="s">
        <v>33</v>
      </c>
      <c r="C59" s="87" t="s">
        <v>21</v>
      </c>
      <c r="D59" s="89">
        <v>1.35</v>
      </c>
      <c r="E59" s="88"/>
      <c r="F59" s="88"/>
      <c r="G59" s="88"/>
      <c r="H59" s="88"/>
      <c r="I59" s="88"/>
      <c r="J59" s="88"/>
      <c r="K59" s="96">
        <f t="shared" si="4"/>
        <v>0</v>
      </c>
      <c r="L59" s="97" t="s">
        <v>93</v>
      </c>
    </row>
    <row r="60" spans="1:15" s="15" customFormat="1" x14ac:dyDescent="0.25">
      <c r="A60" s="23"/>
      <c r="B60" s="14" t="s">
        <v>51</v>
      </c>
      <c r="C60" s="14"/>
      <c r="D60" s="67"/>
      <c r="E60" s="67"/>
      <c r="F60" s="67"/>
      <c r="G60" s="67"/>
      <c r="H60" s="67"/>
      <c r="I60" s="67"/>
      <c r="J60" s="67"/>
      <c r="K60" s="96"/>
      <c r="L60" s="98"/>
    </row>
    <row r="61" spans="1:15" s="15" customFormat="1" x14ac:dyDescent="0.25">
      <c r="A61" s="23"/>
      <c r="B61" s="46" t="s">
        <v>60</v>
      </c>
      <c r="C61" s="14" t="s">
        <v>55</v>
      </c>
      <c r="D61" s="67">
        <v>20.2</v>
      </c>
      <c r="E61" s="67"/>
      <c r="F61" s="67"/>
      <c r="G61" s="67"/>
      <c r="H61" s="67"/>
      <c r="I61" s="67"/>
      <c r="J61" s="67"/>
      <c r="K61" s="96">
        <f t="shared" ref="K61:K62" si="5">F61+H61+J61</f>
        <v>0</v>
      </c>
      <c r="L61" s="98" t="s">
        <v>94</v>
      </c>
      <c r="O61" s="56"/>
    </row>
    <row r="62" spans="1:15" s="15" customFormat="1" x14ac:dyDescent="0.25">
      <c r="A62" s="23"/>
      <c r="B62" s="43" t="s">
        <v>53</v>
      </c>
      <c r="C62" s="14" t="s">
        <v>21</v>
      </c>
      <c r="D62" s="67">
        <v>4.3200000000000002E-2</v>
      </c>
      <c r="E62" s="67"/>
      <c r="F62" s="67"/>
      <c r="G62" s="67"/>
      <c r="H62" s="67"/>
      <c r="I62" s="67"/>
      <c r="J62" s="67"/>
      <c r="K62" s="96">
        <f t="shared" si="5"/>
        <v>0</v>
      </c>
      <c r="L62" s="97" t="s">
        <v>95</v>
      </c>
      <c r="M62" s="41"/>
    </row>
    <row r="63" spans="1:15" s="15" customFormat="1" x14ac:dyDescent="0.25">
      <c r="A63" s="23">
        <v>14</v>
      </c>
      <c r="B63" s="55" t="s">
        <v>61</v>
      </c>
      <c r="C63" s="14" t="s">
        <v>55</v>
      </c>
      <c r="D63" s="72">
        <v>20</v>
      </c>
      <c r="E63" s="67"/>
      <c r="F63" s="67"/>
      <c r="G63" s="67"/>
      <c r="H63" s="67"/>
      <c r="I63" s="67"/>
      <c r="J63" s="67"/>
      <c r="K63" s="93"/>
      <c r="L63" s="98"/>
    </row>
    <row r="64" spans="1:15" s="15" customFormat="1" x14ac:dyDescent="0.25">
      <c r="A64" s="23"/>
      <c r="B64" s="43" t="s">
        <v>30</v>
      </c>
      <c r="C64" s="14" t="s">
        <v>19</v>
      </c>
      <c r="D64" s="67">
        <v>2</v>
      </c>
      <c r="E64" s="67"/>
      <c r="F64" s="67"/>
      <c r="G64" s="67"/>
      <c r="H64" s="67"/>
      <c r="I64" s="67"/>
      <c r="J64" s="67"/>
      <c r="K64" s="93">
        <f t="shared" ref="K64" si="6">F64+H64+J64</f>
        <v>0</v>
      </c>
      <c r="L64" s="97" t="s">
        <v>93</v>
      </c>
    </row>
    <row r="65" spans="1:13" s="15" customFormat="1" x14ac:dyDescent="0.25">
      <c r="A65" s="23"/>
      <c r="B65" s="14" t="s">
        <v>51</v>
      </c>
      <c r="C65" s="14"/>
      <c r="D65" s="67"/>
      <c r="E65" s="67"/>
      <c r="F65" s="67"/>
      <c r="G65" s="67"/>
      <c r="H65" s="67"/>
      <c r="I65" s="67"/>
      <c r="J65" s="67"/>
      <c r="K65" s="93"/>
      <c r="L65" s="98"/>
    </row>
    <row r="66" spans="1:13" s="15" customFormat="1" x14ac:dyDescent="0.25">
      <c r="A66" s="23"/>
      <c r="B66" s="43" t="s">
        <v>58</v>
      </c>
      <c r="C66" s="14" t="s">
        <v>55</v>
      </c>
      <c r="D66" s="67">
        <v>0.15720000000000001</v>
      </c>
      <c r="E66" s="67"/>
      <c r="F66" s="67"/>
      <c r="G66" s="67"/>
      <c r="H66" s="67"/>
      <c r="I66" s="67"/>
      <c r="J66" s="67"/>
      <c r="K66" s="93">
        <f t="shared" ref="K66" si="7">F66+H66+J66</f>
        <v>0</v>
      </c>
      <c r="L66" s="97" t="s">
        <v>94</v>
      </c>
      <c r="M66" s="41"/>
    </row>
    <row r="67" spans="1:13" s="15" customFormat="1" x14ac:dyDescent="0.25">
      <c r="A67" s="23">
        <v>15</v>
      </c>
      <c r="B67" s="40" t="s">
        <v>62</v>
      </c>
      <c r="C67" s="14" t="s">
        <v>63</v>
      </c>
      <c r="D67" s="72">
        <v>4</v>
      </c>
      <c r="E67" s="67"/>
      <c r="F67" s="67"/>
      <c r="G67" s="67"/>
      <c r="H67" s="67"/>
      <c r="I67" s="67"/>
      <c r="J67" s="67"/>
      <c r="K67" s="93"/>
      <c r="L67" s="99"/>
    </row>
    <row r="68" spans="1:13" s="15" customFormat="1" x14ac:dyDescent="0.25">
      <c r="A68" s="23"/>
      <c r="B68" s="43" t="s">
        <v>30</v>
      </c>
      <c r="C68" s="14" t="s">
        <v>19</v>
      </c>
      <c r="D68" s="67">
        <v>1.556</v>
      </c>
      <c r="E68" s="67"/>
      <c r="F68" s="67"/>
      <c r="G68" s="67"/>
      <c r="H68" s="67"/>
      <c r="I68" s="67"/>
      <c r="J68" s="67"/>
      <c r="K68" s="93">
        <f>F68+H68+J68</f>
        <v>0</v>
      </c>
      <c r="L68" s="97" t="s">
        <v>93</v>
      </c>
    </row>
    <row r="69" spans="1:13" s="15" customFormat="1" x14ac:dyDescent="0.25">
      <c r="A69" s="23"/>
      <c r="B69" s="86" t="s">
        <v>33</v>
      </c>
      <c r="C69" s="87" t="s">
        <v>21</v>
      </c>
      <c r="D69" s="89">
        <v>0.60399999999999998</v>
      </c>
      <c r="E69" s="88"/>
      <c r="F69" s="88"/>
      <c r="G69" s="88"/>
      <c r="H69" s="88"/>
      <c r="I69" s="88"/>
      <c r="J69" s="88"/>
      <c r="K69" s="93">
        <f>F69+H69+J69</f>
        <v>0</v>
      </c>
      <c r="L69" s="97" t="s">
        <v>93</v>
      </c>
    </row>
    <row r="70" spans="1:13" s="15" customFormat="1" x14ac:dyDescent="0.25">
      <c r="A70" s="23"/>
      <c r="B70" s="14" t="s">
        <v>51</v>
      </c>
      <c r="C70" s="14"/>
      <c r="D70" s="67"/>
      <c r="E70" s="67"/>
      <c r="F70" s="67"/>
      <c r="G70" s="67"/>
      <c r="H70" s="67"/>
      <c r="I70" s="67"/>
      <c r="J70" s="67"/>
      <c r="K70" s="93"/>
      <c r="L70" s="99"/>
    </row>
    <row r="71" spans="1:13" s="15" customFormat="1" x14ac:dyDescent="0.25">
      <c r="A71" s="23"/>
      <c r="B71" s="43" t="s">
        <v>62</v>
      </c>
      <c r="C71" s="14" t="s">
        <v>63</v>
      </c>
      <c r="D71" s="67">
        <v>4</v>
      </c>
      <c r="E71" s="67"/>
      <c r="F71" s="67"/>
      <c r="G71" s="67"/>
      <c r="H71" s="67"/>
      <c r="I71" s="67"/>
      <c r="J71" s="67"/>
      <c r="K71" s="93">
        <f>F71+H71+J71</f>
        <v>0</v>
      </c>
      <c r="L71" s="98" t="s">
        <v>94</v>
      </c>
    </row>
    <row r="72" spans="1:13" s="15" customFormat="1" x14ac:dyDescent="0.25">
      <c r="A72" s="23"/>
      <c r="B72" s="43" t="s">
        <v>53</v>
      </c>
      <c r="C72" s="14" t="s">
        <v>21</v>
      </c>
      <c r="D72" s="67">
        <v>9.6000000000000002E-2</v>
      </c>
      <c r="E72" s="67"/>
      <c r="F72" s="67"/>
      <c r="G72" s="67"/>
      <c r="H72" s="67"/>
      <c r="I72" s="67"/>
      <c r="J72" s="67"/>
      <c r="K72" s="93">
        <f>F72+H72+J72</f>
        <v>0</v>
      </c>
      <c r="L72" s="97" t="s">
        <v>95</v>
      </c>
      <c r="M72" s="41"/>
    </row>
    <row r="73" spans="1:13" s="15" customFormat="1" x14ac:dyDescent="0.25">
      <c r="A73" s="23">
        <v>16</v>
      </c>
      <c r="B73" s="40" t="s">
        <v>64</v>
      </c>
      <c r="C73" s="14" t="s">
        <v>63</v>
      </c>
      <c r="D73" s="72">
        <v>4</v>
      </c>
      <c r="E73" s="67"/>
      <c r="F73" s="67"/>
      <c r="G73" s="67"/>
      <c r="H73" s="67"/>
      <c r="I73" s="67"/>
      <c r="J73" s="67"/>
      <c r="K73" s="93"/>
      <c r="L73" s="99"/>
    </row>
    <row r="74" spans="1:13" s="15" customFormat="1" x14ac:dyDescent="0.25">
      <c r="A74" s="23"/>
      <c r="B74" s="90" t="s">
        <v>30</v>
      </c>
      <c r="C74" s="91" t="s">
        <v>19</v>
      </c>
      <c r="D74" s="89">
        <v>1.556</v>
      </c>
      <c r="E74" s="89"/>
      <c r="F74" s="89"/>
      <c r="G74" s="89"/>
      <c r="H74" s="89"/>
      <c r="I74" s="89"/>
      <c r="J74" s="89"/>
      <c r="K74" s="93">
        <f>F74+H74+J74</f>
        <v>0</v>
      </c>
      <c r="L74" s="97" t="s">
        <v>93</v>
      </c>
    </row>
    <row r="75" spans="1:13" s="15" customFormat="1" x14ac:dyDescent="0.25">
      <c r="A75" s="23"/>
      <c r="B75" s="86" t="s">
        <v>33</v>
      </c>
      <c r="C75" s="87" t="s">
        <v>21</v>
      </c>
      <c r="D75" s="89">
        <v>0.60399999999999998</v>
      </c>
      <c r="E75" s="88"/>
      <c r="F75" s="88"/>
      <c r="G75" s="88"/>
      <c r="H75" s="88"/>
      <c r="I75" s="88"/>
      <c r="J75" s="88"/>
      <c r="K75" s="93">
        <f>F75+H75+J75</f>
        <v>0</v>
      </c>
      <c r="L75" s="97" t="s">
        <v>93</v>
      </c>
    </row>
    <row r="76" spans="1:13" s="15" customFormat="1" x14ac:dyDescent="0.25">
      <c r="A76" s="23"/>
      <c r="B76" s="14" t="s">
        <v>51</v>
      </c>
      <c r="C76" s="14"/>
      <c r="D76" s="67"/>
      <c r="E76" s="67"/>
      <c r="F76" s="67"/>
      <c r="G76" s="67"/>
      <c r="H76" s="67"/>
      <c r="I76" s="67"/>
      <c r="J76" s="67"/>
      <c r="K76" s="93"/>
      <c r="L76" s="99"/>
    </row>
    <row r="77" spans="1:13" s="15" customFormat="1" x14ac:dyDescent="0.25">
      <c r="A77" s="23"/>
      <c r="B77" s="43" t="s">
        <v>64</v>
      </c>
      <c r="C77" s="14" t="s">
        <v>63</v>
      </c>
      <c r="D77" s="67">
        <v>4</v>
      </c>
      <c r="E77" s="67"/>
      <c r="F77" s="67"/>
      <c r="G77" s="67"/>
      <c r="H77" s="67"/>
      <c r="I77" s="67"/>
      <c r="J77" s="67"/>
      <c r="K77" s="93">
        <f>F77+H77+J77</f>
        <v>0</v>
      </c>
      <c r="L77" s="98" t="s">
        <v>94</v>
      </c>
    </row>
    <row r="78" spans="1:13" s="15" customFormat="1" x14ac:dyDescent="0.25">
      <c r="A78" s="23"/>
      <c r="B78" s="43" t="s">
        <v>53</v>
      </c>
      <c r="C78" s="14" t="s">
        <v>21</v>
      </c>
      <c r="D78" s="67">
        <v>9.6000000000000002E-2</v>
      </c>
      <c r="E78" s="67"/>
      <c r="F78" s="67"/>
      <c r="G78" s="67"/>
      <c r="H78" s="67"/>
      <c r="I78" s="67"/>
      <c r="J78" s="67"/>
      <c r="K78" s="93">
        <f>F78+H78+J78</f>
        <v>0</v>
      </c>
      <c r="L78" s="97" t="s">
        <v>95</v>
      </c>
      <c r="M78" s="41"/>
    </row>
    <row r="79" spans="1:13" x14ac:dyDescent="0.25">
      <c r="A79" s="20">
        <v>17</v>
      </c>
      <c r="B79" s="45" t="s">
        <v>65</v>
      </c>
      <c r="C79" s="21" t="s">
        <v>26</v>
      </c>
      <c r="D79" s="73">
        <v>0.90305999999999997</v>
      </c>
      <c r="E79" s="71"/>
      <c r="F79" s="71"/>
      <c r="G79" s="71"/>
      <c r="H79" s="71"/>
      <c r="I79" s="71"/>
      <c r="J79" s="71"/>
      <c r="K79" s="95"/>
      <c r="L79" s="98"/>
    </row>
    <row r="80" spans="1:13" x14ac:dyDescent="0.25">
      <c r="A80" s="20"/>
      <c r="B80" s="52" t="s">
        <v>50</v>
      </c>
      <c r="C80" s="21" t="s">
        <v>19</v>
      </c>
      <c r="D80" s="69">
        <v>9.5724359999999997</v>
      </c>
      <c r="E80" s="69"/>
      <c r="F80" s="69"/>
      <c r="G80" s="69"/>
      <c r="H80" s="69"/>
      <c r="I80" s="69"/>
      <c r="J80" s="69"/>
      <c r="K80" s="94">
        <f>F80+H80+J80</f>
        <v>0</v>
      </c>
      <c r="L80" s="97" t="s">
        <v>93</v>
      </c>
    </row>
    <row r="81" spans="1:13" x14ac:dyDescent="0.25">
      <c r="A81" s="20"/>
      <c r="B81" s="52" t="s">
        <v>33</v>
      </c>
      <c r="C81" s="21" t="s">
        <v>21</v>
      </c>
      <c r="D81" s="69">
        <v>6.4478484000000007</v>
      </c>
      <c r="E81" s="69"/>
      <c r="F81" s="69"/>
      <c r="G81" s="69"/>
      <c r="H81" s="69"/>
      <c r="I81" s="69"/>
      <c r="J81" s="69"/>
      <c r="K81" s="94">
        <f>F81+H81+J81</f>
        <v>0</v>
      </c>
      <c r="L81" s="97" t="s">
        <v>93</v>
      </c>
    </row>
    <row r="82" spans="1:13" x14ac:dyDescent="0.25">
      <c r="A82" s="20"/>
      <c r="B82" s="21" t="s">
        <v>51</v>
      </c>
      <c r="C82" s="21"/>
      <c r="D82" s="69"/>
      <c r="E82" s="69"/>
      <c r="F82" s="69"/>
      <c r="G82" s="69"/>
      <c r="H82" s="69"/>
      <c r="I82" s="69"/>
      <c r="J82" s="69"/>
      <c r="K82" s="94"/>
      <c r="L82" s="98"/>
    </row>
    <row r="83" spans="1:13" x14ac:dyDescent="0.25">
      <c r="A83" s="20"/>
      <c r="B83" s="57" t="s">
        <v>66</v>
      </c>
      <c r="C83" s="21" t="s">
        <v>63</v>
      </c>
      <c r="D83" s="69">
        <v>1</v>
      </c>
      <c r="E83" s="69"/>
      <c r="F83" s="69"/>
      <c r="G83" s="69"/>
      <c r="H83" s="69"/>
      <c r="I83" s="69"/>
      <c r="J83" s="69"/>
      <c r="K83" s="94">
        <f t="shared" ref="K83:K88" si="8">F83+H83+J83</f>
        <v>0</v>
      </c>
      <c r="L83" s="97" t="s">
        <v>95</v>
      </c>
      <c r="M83" s="41"/>
    </row>
    <row r="84" spans="1:13" x14ac:dyDescent="0.25">
      <c r="A84" s="20"/>
      <c r="B84" s="57" t="s">
        <v>67</v>
      </c>
      <c r="C84" s="21" t="s">
        <v>63</v>
      </c>
      <c r="D84" s="69">
        <v>1</v>
      </c>
      <c r="E84" s="69"/>
      <c r="F84" s="69"/>
      <c r="G84" s="69"/>
      <c r="H84" s="69"/>
      <c r="I84" s="69"/>
      <c r="J84" s="69"/>
      <c r="K84" s="94">
        <f t="shared" si="8"/>
        <v>0</v>
      </c>
      <c r="L84" s="97" t="s">
        <v>95</v>
      </c>
      <c r="M84" s="41"/>
    </row>
    <row r="85" spans="1:13" x14ac:dyDescent="0.25">
      <c r="A85" s="20"/>
      <c r="B85" s="52" t="s">
        <v>68</v>
      </c>
      <c r="C85" s="21" t="s">
        <v>63</v>
      </c>
      <c r="D85" s="69">
        <v>1</v>
      </c>
      <c r="E85" s="69"/>
      <c r="F85" s="69"/>
      <c r="G85" s="69"/>
      <c r="H85" s="69"/>
      <c r="I85" s="69"/>
      <c r="J85" s="69"/>
      <c r="K85" s="94">
        <f t="shared" si="8"/>
        <v>0</v>
      </c>
      <c r="L85" s="97" t="s">
        <v>95</v>
      </c>
      <c r="M85" s="41"/>
    </row>
    <row r="86" spans="1:13" x14ac:dyDescent="0.25">
      <c r="A86" s="20"/>
      <c r="B86" s="57" t="s">
        <v>69</v>
      </c>
      <c r="C86" s="21" t="s">
        <v>63</v>
      </c>
      <c r="D86" s="69">
        <v>1</v>
      </c>
      <c r="E86" s="69"/>
      <c r="F86" s="69"/>
      <c r="G86" s="69"/>
      <c r="H86" s="69"/>
      <c r="I86" s="69"/>
      <c r="J86" s="69"/>
      <c r="K86" s="94">
        <f t="shared" si="8"/>
        <v>0</v>
      </c>
      <c r="L86" s="98" t="s">
        <v>94</v>
      </c>
    </row>
    <row r="87" spans="1:13" s="15" customFormat="1" x14ac:dyDescent="0.25">
      <c r="A87" s="23"/>
      <c r="B87" s="43" t="s">
        <v>70</v>
      </c>
      <c r="C87" s="14" t="s">
        <v>26</v>
      </c>
      <c r="D87" s="67">
        <v>0.14178041999999999</v>
      </c>
      <c r="E87" s="67"/>
      <c r="F87" s="67"/>
      <c r="G87" s="67"/>
      <c r="H87" s="67"/>
      <c r="I87" s="67"/>
      <c r="J87" s="67"/>
      <c r="K87" s="93">
        <f t="shared" si="8"/>
        <v>0</v>
      </c>
      <c r="L87" s="97" t="s">
        <v>95</v>
      </c>
      <c r="M87" s="41"/>
    </row>
    <row r="88" spans="1:13" s="15" customFormat="1" x14ac:dyDescent="0.25">
      <c r="A88" s="23"/>
      <c r="B88" s="43" t="s">
        <v>71</v>
      </c>
      <c r="C88" s="14" t="s">
        <v>21</v>
      </c>
      <c r="D88" s="67">
        <v>5.9692265999999989</v>
      </c>
      <c r="E88" s="67"/>
      <c r="F88" s="67"/>
      <c r="G88" s="67"/>
      <c r="H88" s="67"/>
      <c r="I88" s="67"/>
      <c r="J88" s="67"/>
      <c r="K88" s="93">
        <f t="shared" si="8"/>
        <v>0</v>
      </c>
      <c r="L88" s="97" t="s">
        <v>95</v>
      </c>
      <c r="M88" s="41"/>
    </row>
    <row r="89" spans="1:13" s="58" customFormat="1" ht="15.75" x14ac:dyDescent="0.25">
      <c r="A89" s="23">
        <v>18</v>
      </c>
      <c r="B89" s="40" t="s">
        <v>72</v>
      </c>
      <c r="C89" s="14" t="s">
        <v>92</v>
      </c>
      <c r="D89" s="65">
        <v>3.8</v>
      </c>
      <c r="E89" s="67"/>
      <c r="F89" s="67"/>
      <c r="G89" s="67"/>
      <c r="H89" s="67"/>
      <c r="I89" s="67"/>
      <c r="J89" s="67"/>
      <c r="K89" s="93"/>
      <c r="L89" s="98"/>
    </row>
    <row r="90" spans="1:13" s="58" customFormat="1" x14ac:dyDescent="0.25">
      <c r="A90" s="23"/>
      <c r="B90" s="43" t="s">
        <v>30</v>
      </c>
      <c r="C90" s="14" t="s">
        <v>19</v>
      </c>
      <c r="D90" s="67">
        <v>1.2767999999999999</v>
      </c>
      <c r="E90" s="67"/>
      <c r="F90" s="67"/>
      <c r="G90" s="67"/>
      <c r="H90" s="67"/>
      <c r="I90" s="67"/>
      <c r="J90" s="67"/>
      <c r="K90" s="93">
        <f>F90+H90+J90</f>
        <v>0</v>
      </c>
      <c r="L90" s="97" t="s">
        <v>93</v>
      </c>
    </row>
    <row r="91" spans="1:13" s="58" customFormat="1" x14ac:dyDescent="0.25">
      <c r="A91" s="23"/>
      <c r="B91" s="43" t="s">
        <v>20</v>
      </c>
      <c r="C91" s="14" t="s">
        <v>21</v>
      </c>
      <c r="D91" s="67">
        <v>5.6999999999999995E-2</v>
      </c>
      <c r="E91" s="67"/>
      <c r="F91" s="67"/>
      <c r="G91" s="67"/>
      <c r="H91" s="67"/>
      <c r="I91" s="67"/>
      <c r="J91" s="67"/>
      <c r="K91" s="93">
        <f>F91+H91+J91</f>
        <v>0</v>
      </c>
      <c r="L91" s="97" t="s">
        <v>93</v>
      </c>
    </row>
    <row r="92" spans="1:13" s="58" customFormat="1" x14ac:dyDescent="0.25">
      <c r="A92" s="23"/>
      <c r="B92" s="14" t="s">
        <v>51</v>
      </c>
      <c r="C92" s="14"/>
      <c r="D92" s="67"/>
      <c r="E92" s="67"/>
      <c r="F92" s="67"/>
      <c r="G92" s="67"/>
      <c r="H92" s="67"/>
      <c r="I92" s="67"/>
      <c r="J92" s="67"/>
      <c r="K92" s="93"/>
      <c r="L92" s="98"/>
    </row>
    <row r="93" spans="1:13" s="58" customFormat="1" x14ac:dyDescent="0.25">
      <c r="A93" s="23"/>
      <c r="B93" s="43" t="s">
        <v>73</v>
      </c>
      <c r="C93" s="14" t="s">
        <v>37</v>
      </c>
      <c r="D93" s="67">
        <v>9.1199999999999996E-3</v>
      </c>
      <c r="E93" s="67"/>
      <c r="F93" s="67"/>
      <c r="G93" s="67"/>
      <c r="H93" s="67"/>
      <c r="I93" s="67"/>
      <c r="J93" s="67"/>
      <c r="K93" s="93">
        <f>F93+H93+J93</f>
        <v>0</v>
      </c>
      <c r="L93" s="97" t="s">
        <v>95</v>
      </c>
      <c r="M93" s="41"/>
    </row>
    <row r="94" spans="1:13" s="58" customFormat="1" x14ac:dyDescent="0.25">
      <c r="A94" s="23"/>
      <c r="B94" s="43" t="s">
        <v>53</v>
      </c>
      <c r="C94" s="14" t="s">
        <v>21</v>
      </c>
      <c r="D94" s="67">
        <v>8.6639999999999981E-2</v>
      </c>
      <c r="E94" s="67"/>
      <c r="F94" s="67"/>
      <c r="G94" s="67"/>
      <c r="H94" s="67"/>
      <c r="I94" s="67"/>
      <c r="J94" s="67"/>
      <c r="K94" s="93">
        <f>F94+H94+J94</f>
        <v>0</v>
      </c>
      <c r="L94" s="97" t="s">
        <v>95</v>
      </c>
      <c r="M94" s="41"/>
    </row>
    <row r="95" spans="1:13" ht="15.75" x14ac:dyDescent="0.25">
      <c r="A95" s="16">
        <v>19</v>
      </c>
      <c r="B95" s="48" t="s">
        <v>74</v>
      </c>
      <c r="C95" s="17" t="s">
        <v>91</v>
      </c>
      <c r="D95" s="70">
        <v>0.55000000000000004</v>
      </c>
      <c r="E95" s="69"/>
      <c r="F95" s="69"/>
      <c r="G95" s="69"/>
      <c r="H95" s="69"/>
      <c r="I95" s="69"/>
      <c r="J95" s="69"/>
      <c r="K95" s="94"/>
      <c r="L95" s="98"/>
    </row>
    <row r="96" spans="1:13" x14ac:dyDescent="0.25">
      <c r="A96" s="16"/>
      <c r="B96" s="46" t="s">
        <v>30</v>
      </c>
      <c r="C96" s="17" t="s">
        <v>75</v>
      </c>
      <c r="D96" s="69">
        <v>6.16</v>
      </c>
      <c r="E96" s="69"/>
      <c r="F96" s="69"/>
      <c r="G96" s="69"/>
      <c r="H96" s="69"/>
      <c r="I96" s="69"/>
      <c r="J96" s="69"/>
      <c r="K96" s="94">
        <f t="shared" ref="K96:K102" si="9">F96+H96+J96</f>
        <v>0</v>
      </c>
      <c r="L96" s="97" t="s">
        <v>93</v>
      </c>
    </row>
    <row r="97" spans="1:15" x14ac:dyDescent="0.25">
      <c r="A97" s="16"/>
      <c r="B97" s="46" t="s">
        <v>20</v>
      </c>
      <c r="C97" s="17" t="s">
        <v>76</v>
      </c>
      <c r="D97" s="69">
        <v>0.43450000000000005</v>
      </c>
      <c r="E97" s="69"/>
      <c r="F97" s="69"/>
      <c r="G97" s="69"/>
      <c r="H97" s="69"/>
      <c r="I97" s="69"/>
      <c r="J97" s="69"/>
      <c r="K97" s="94">
        <f t="shared" si="9"/>
        <v>0</v>
      </c>
      <c r="L97" s="97" t="s">
        <v>93</v>
      </c>
    </row>
    <row r="98" spans="1:15" s="25" customFormat="1" x14ac:dyDescent="0.25">
      <c r="A98" s="16"/>
      <c r="B98" s="46" t="s">
        <v>70</v>
      </c>
      <c r="C98" s="24" t="s">
        <v>26</v>
      </c>
      <c r="D98" s="74">
        <v>0.55825000000000002</v>
      </c>
      <c r="E98" s="69"/>
      <c r="F98" s="74"/>
      <c r="G98" s="74"/>
      <c r="H98" s="74"/>
      <c r="I98" s="74"/>
      <c r="J98" s="74"/>
      <c r="K98" s="94">
        <f t="shared" si="9"/>
        <v>0</v>
      </c>
      <c r="L98" s="97" t="s">
        <v>95</v>
      </c>
      <c r="M98" s="41"/>
    </row>
    <row r="99" spans="1:15" ht="15.75" x14ac:dyDescent="0.25">
      <c r="A99" s="16"/>
      <c r="B99" s="59" t="s">
        <v>77</v>
      </c>
      <c r="C99" s="17" t="s">
        <v>91</v>
      </c>
      <c r="D99" s="69">
        <v>2.4750000000000006E-3</v>
      </c>
      <c r="E99" s="69"/>
      <c r="F99" s="69"/>
      <c r="G99" s="69"/>
      <c r="H99" s="69"/>
      <c r="I99" s="69"/>
      <c r="J99" s="69"/>
      <c r="K99" s="94">
        <f t="shared" si="9"/>
        <v>0</v>
      </c>
      <c r="L99" s="97" t="s">
        <v>95</v>
      </c>
      <c r="M99" s="41"/>
    </row>
    <row r="100" spans="1:15" ht="15.75" x14ac:dyDescent="0.25">
      <c r="A100" s="16"/>
      <c r="B100" s="59" t="s">
        <v>78</v>
      </c>
      <c r="C100" s="17" t="s">
        <v>91</v>
      </c>
      <c r="D100" s="69">
        <v>3.388E-2</v>
      </c>
      <c r="E100" s="69"/>
      <c r="F100" s="69"/>
      <c r="G100" s="69"/>
      <c r="H100" s="69"/>
      <c r="I100" s="69"/>
      <c r="J100" s="69"/>
      <c r="K100" s="94">
        <f t="shared" si="9"/>
        <v>0</v>
      </c>
      <c r="L100" s="97" t="s">
        <v>95</v>
      </c>
      <c r="M100" s="41"/>
    </row>
    <row r="101" spans="1:15" ht="15.75" x14ac:dyDescent="0.25">
      <c r="A101" s="16"/>
      <c r="B101" s="59" t="s">
        <v>79</v>
      </c>
      <c r="C101" s="17" t="s">
        <v>91</v>
      </c>
      <c r="D101" s="69">
        <v>2.6839999999999999E-2</v>
      </c>
      <c r="E101" s="69"/>
      <c r="F101" s="69"/>
      <c r="G101" s="69"/>
      <c r="H101" s="69"/>
      <c r="I101" s="69"/>
      <c r="J101" s="69"/>
      <c r="K101" s="94">
        <f t="shared" si="9"/>
        <v>0</v>
      </c>
      <c r="L101" s="97" t="s">
        <v>95</v>
      </c>
      <c r="M101" s="41"/>
    </row>
    <row r="102" spans="1:15" x14ac:dyDescent="0.25">
      <c r="A102" s="16"/>
      <c r="B102" s="46" t="s">
        <v>53</v>
      </c>
      <c r="C102" s="17" t="s">
        <v>21</v>
      </c>
      <c r="D102" s="69">
        <v>1.254</v>
      </c>
      <c r="E102" s="69"/>
      <c r="F102" s="69"/>
      <c r="G102" s="69"/>
      <c r="H102" s="69"/>
      <c r="I102" s="69"/>
      <c r="J102" s="69"/>
      <c r="K102" s="94">
        <f t="shared" si="9"/>
        <v>0</v>
      </c>
      <c r="L102" s="97" t="s">
        <v>95</v>
      </c>
      <c r="M102" s="41"/>
    </row>
    <row r="103" spans="1:15" x14ac:dyDescent="0.25">
      <c r="A103" s="60" t="s">
        <v>80</v>
      </c>
      <c r="B103" s="55" t="s">
        <v>81</v>
      </c>
      <c r="C103" s="17" t="s">
        <v>89</v>
      </c>
      <c r="D103" s="70">
        <v>8</v>
      </c>
      <c r="E103" s="69"/>
      <c r="F103" s="69"/>
      <c r="G103" s="69"/>
      <c r="H103" s="69"/>
      <c r="I103" s="69"/>
      <c r="J103" s="69"/>
      <c r="K103" s="94"/>
      <c r="L103" s="98"/>
    </row>
    <row r="104" spans="1:15" x14ac:dyDescent="0.25">
      <c r="A104" s="16"/>
      <c r="B104" s="46" t="s">
        <v>30</v>
      </c>
      <c r="C104" s="17" t="s">
        <v>75</v>
      </c>
      <c r="D104" s="69">
        <v>2.1760000000000002</v>
      </c>
      <c r="E104" s="69"/>
      <c r="F104" s="69"/>
      <c r="G104" s="69"/>
      <c r="H104" s="69"/>
      <c r="I104" s="69"/>
      <c r="J104" s="69"/>
      <c r="K104" s="94">
        <f>F104+H104+J104</f>
        <v>0</v>
      </c>
      <c r="L104" s="97" t="s">
        <v>93</v>
      </c>
    </row>
    <row r="105" spans="1:15" x14ac:dyDescent="0.25">
      <c r="A105" s="16"/>
      <c r="B105" s="46" t="s">
        <v>20</v>
      </c>
      <c r="C105" s="17" t="s">
        <v>21</v>
      </c>
      <c r="D105" s="69">
        <v>0.4128</v>
      </c>
      <c r="E105" s="69"/>
      <c r="F105" s="69"/>
      <c r="G105" s="69"/>
      <c r="H105" s="69"/>
      <c r="I105" s="69"/>
      <c r="J105" s="69"/>
      <c r="K105" s="94">
        <f>F105+H105+J105</f>
        <v>0</v>
      </c>
      <c r="L105" s="97" t="s">
        <v>93</v>
      </c>
    </row>
    <row r="106" spans="1:15" x14ac:dyDescent="0.25">
      <c r="A106" s="16"/>
      <c r="B106" s="17" t="s">
        <v>51</v>
      </c>
      <c r="C106" s="17"/>
      <c r="D106" s="69"/>
      <c r="E106" s="69"/>
      <c r="F106" s="69"/>
      <c r="G106" s="69"/>
      <c r="H106" s="69"/>
      <c r="I106" s="69"/>
      <c r="J106" s="69"/>
      <c r="K106" s="94"/>
      <c r="L106" s="98"/>
      <c r="O106" s="26"/>
    </row>
    <row r="107" spans="1:15" x14ac:dyDescent="0.25">
      <c r="A107" s="16"/>
      <c r="B107" s="46" t="s">
        <v>82</v>
      </c>
      <c r="C107" s="17" t="s">
        <v>90</v>
      </c>
      <c r="D107" s="69">
        <v>3.44E-2</v>
      </c>
      <c r="E107" s="69"/>
      <c r="F107" s="69"/>
      <c r="G107" s="69"/>
      <c r="H107" s="69"/>
      <c r="I107" s="69"/>
      <c r="J107" s="69"/>
      <c r="K107" s="94">
        <f>F107+H107+J107</f>
        <v>0</v>
      </c>
      <c r="L107" s="97" t="s">
        <v>95</v>
      </c>
    </row>
    <row r="108" spans="1:15" x14ac:dyDescent="0.25">
      <c r="A108" s="16"/>
      <c r="B108" s="46" t="s">
        <v>83</v>
      </c>
      <c r="C108" s="17" t="s">
        <v>90</v>
      </c>
      <c r="D108" s="69">
        <v>7.6799999999999993E-2</v>
      </c>
      <c r="E108" s="69"/>
      <c r="F108" s="69"/>
      <c r="G108" s="69"/>
      <c r="H108" s="69"/>
      <c r="I108" s="69"/>
      <c r="J108" s="69"/>
      <c r="K108" s="94">
        <f>F108+H108+J108</f>
        <v>0</v>
      </c>
      <c r="L108" s="97" t="s">
        <v>95</v>
      </c>
    </row>
    <row r="109" spans="1:15" ht="15" thickBot="1" x14ac:dyDescent="0.3">
      <c r="A109" s="16"/>
      <c r="B109" s="46" t="s">
        <v>53</v>
      </c>
      <c r="C109" s="17" t="s">
        <v>21</v>
      </c>
      <c r="D109" s="69">
        <v>3.9199999999999999E-2</v>
      </c>
      <c r="E109" s="69"/>
      <c r="F109" s="69"/>
      <c r="G109" s="69"/>
      <c r="H109" s="69"/>
      <c r="I109" s="69"/>
      <c r="J109" s="69"/>
      <c r="K109" s="94">
        <f>F109+H109+J109</f>
        <v>0</v>
      </c>
      <c r="L109" s="100" t="s">
        <v>95</v>
      </c>
    </row>
    <row r="110" spans="1:15" ht="15" thickBot="1" x14ac:dyDescent="0.3">
      <c r="A110" s="27"/>
      <c r="B110" s="61" t="s">
        <v>84</v>
      </c>
      <c r="C110" s="28"/>
      <c r="D110" s="75"/>
      <c r="E110" s="75"/>
      <c r="F110" s="76">
        <f>SUM(F7:F109)</f>
        <v>0</v>
      </c>
      <c r="G110" s="75"/>
      <c r="H110" s="76">
        <f>SUM(H7:H109)</f>
        <v>0</v>
      </c>
      <c r="I110" s="75"/>
      <c r="J110" s="76">
        <f>SUM(J7:J109)</f>
        <v>0</v>
      </c>
      <c r="K110" s="77">
        <f>SUM(K7:K109)</f>
        <v>0</v>
      </c>
      <c r="L110" s="77"/>
    </row>
    <row r="111" spans="1:15" ht="15" thickBot="1" x14ac:dyDescent="0.3">
      <c r="A111" s="29"/>
      <c r="B111" s="62" t="s">
        <v>85</v>
      </c>
      <c r="C111" s="30"/>
      <c r="D111" s="78"/>
      <c r="E111" s="78"/>
      <c r="F111" s="79">
        <f>F110*C111</f>
        <v>0</v>
      </c>
      <c r="G111" s="78"/>
      <c r="H111" s="78"/>
      <c r="I111" s="78"/>
      <c r="J111" s="78"/>
      <c r="K111" s="80">
        <f>F111</f>
        <v>0</v>
      </c>
      <c r="L111" s="80"/>
    </row>
    <row r="112" spans="1:15" ht="15" thickBot="1" x14ac:dyDescent="0.3">
      <c r="A112" s="32"/>
      <c r="B112" s="63" t="s">
        <v>86</v>
      </c>
      <c r="C112" s="30"/>
      <c r="D112" s="81"/>
      <c r="E112" s="81"/>
      <c r="F112" s="81"/>
      <c r="G112" s="81"/>
      <c r="H112" s="82">
        <f>H110*C112</f>
        <v>0</v>
      </c>
      <c r="I112" s="82"/>
      <c r="J112" s="82">
        <f>J110*C112</f>
        <v>0</v>
      </c>
      <c r="K112" s="83">
        <f>H112+J112</f>
        <v>0</v>
      </c>
      <c r="L112" s="83"/>
    </row>
    <row r="113" spans="1:12" ht="15" thickBot="1" x14ac:dyDescent="0.3">
      <c r="A113" s="29"/>
      <c r="B113" s="64" t="s">
        <v>2</v>
      </c>
      <c r="C113" s="31"/>
      <c r="D113" s="78"/>
      <c r="E113" s="78"/>
      <c r="F113" s="78"/>
      <c r="G113" s="78"/>
      <c r="H113" s="78"/>
      <c r="I113" s="78"/>
      <c r="J113" s="78"/>
      <c r="K113" s="84">
        <f>K110+K111+K112</f>
        <v>0</v>
      </c>
      <c r="L113" s="84"/>
    </row>
    <row r="114" spans="1:12" ht="15" thickBot="1" x14ac:dyDescent="0.3">
      <c r="A114" s="32"/>
      <c r="B114" s="63" t="s">
        <v>87</v>
      </c>
      <c r="C114" s="30"/>
      <c r="D114" s="81"/>
      <c r="E114" s="81"/>
      <c r="F114" s="81"/>
      <c r="G114" s="81"/>
      <c r="H114" s="81"/>
      <c r="I114" s="81"/>
      <c r="J114" s="81"/>
      <c r="K114" s="83">
        <f>K113*C114</f>
        <v>0</v>
      </c>
      <c r="L114" s="83"/>
    </row>
    <row r="115" spans="1:12" ht="15" thickBot="1" x14ac:dyDescent="0.3">
      <c r="A115" s="29"/>
      <c r="B115" s="64" t="s">
        <v>2</v>
      </c>
      <c r="C115" s="31"/>
      <c r="D115" s="78"/>
      <c r="E115" s="78"/>
      <c r="F115" s="78"/>
      <c r="G115" s="78"/>
      <c r="H115" s="78"/>
      <c r="I115" s="78"/>
      <c r="J115" s="78"/>
      <c r="K115" s="84">
        <f>K113+K114</f>
        <v>0</v>
      </c>
      <c r="L115" s="84"/>
    </row>
    <row r="116" spans="1:12" ht="15" thickBot="1" x14ac:dyDescent="0.3">
      <c r="A116" s="32"/>
      <c r="B116" s="63" t="s">
        <v>88</v>
      </c>
      <c r="C116" s="30"/>
      <c r="D116" s="81"/>
      <c r="E116" s="81"/>
      <c r="F116" s="81"/>
      <c r="G116" s="81"/>
      <c r="H116" s="81"/>
      <c r="I116" s="81"/>
      <c r="J116" s="81"/>
      <c r="K116" s="83">
        <f>K115*C116</f>
        <v>0</v>
      </c>
      <c r="L116" s="83"/>
    </row>
    <row r="117" spans="1:12" ht="15" thickBot="1" x14ac:dyDescent="0.3">
      <c r="A117" s="29"/>
      <c r="B117" s="64" t="s">
        <v>2</v>
      </c>
      <c r="C117" s="31"/>
      <c r="D117" s="78"/>
      <c r="E117" s="78"/>
      <c r="F117" s="78"/>
      <c r="G117" s="78"/>
      <c r="H117" s="78"/>
      <c r="I117" s="78"/>
      <c r="J117" s="78"/>
      <c r="K117" s="84">
        <f>K115+K116</f>
        <v>0</v>
      </c>
      <c r="L117" s="84"/>
    </row>
    <row r="118" spans="1:12" ht="15" thickBot="1" x14ac:dyDescent="0.3">
      <c r="A118" s="32"/>
      <c r="B118" s="63" t="s">
        <v>96</v>
      </c>
      <c r="C118" s="30"/>
      <c r="D118" s="81"/>
      <c r="E118" s="81"/>
      <c r="F118" s="81"/>
      <c r="G118" s="81"/>
      <c r="H118" s="81"/>
      <c r="I118" s="81"/>
      <c r="J118" s="81"/>
      <c r="K118" s="83"/>
      <c r="L118" s="83"/>
    </row>
    <row r="119" spans="1:12" ht="15" thickBot="1" x14ac:dyDescent="0.3">
      <c r="A119" s="29"/>
      <c r="B119" s="64" t="s">
        <v>2</v>
      </c>
      <c r="C119" s="31"/>
      <c r="D119" s="78"/>
      <c r="E119" s="78"/>
      <c r="F119" s="78"/>
      <c r="G119" s="78"/>
      <c r="H119" s="78"/>
      <c r="I119" s="78"/>
      <c r="J119" s="78"/>
      <c r="K119" s="84"/>
      <c r="L119" s="84"/>
    </row>
    <row r="120" spans="1:12" ht="15" thickBot="1" x14ac:dyDescent="0.3">
      <c r="A120" s="32"/>
      <c r="B120" s="63" t="s">
        <v>97</v>
      </c>
      <c r="C120" s="30"/>
      <c r="D120" s="81"/>
      <c r="E120" s="81"/>
      <c r="F120" s="81"/>
      <c r="G120" s="81"/>
      <c r="H120" s="81"/>
      <c r="I120" s="81"/>
      <c r="J120" s="81"/>
      <c r="K120" s="83"/>
      <c r="L120" s="83"/>
    </row>
    <row r="121" spans="1:12" ht="15" thickBot="1" x14ac:dyDescent="0.3">
      <c r="A121" s="29"/>
      <c r="B121" s="64" t="s">
        <v>0</v>
      </c>
      <c r="C121" s="31"/>
      <c r="D121" s="78"/>
      <c r="E121" s="78"/>
      <c r="F121" s="78"/>
      <c r="G121" s="78"/>
      <c r="H121" s="78"/>
      <c r="I121" s="78"/>
      <c r="J121" s="78"/>
      <c r="K121" s="84"/>
      <c r="L121" s="84"/>
    </row>
    <row r="122" spans="1:12" x14ac:dyDescent="0.25">
      <c r="A122" s="33"/>
      <c r="B122" s="4"/>
      <c r="C122" s="33"/>
      <c r="D122" s="34"/>
      <c r="E122" s="33"/>
      <c r="F122" s="35"/>
      <c r="G122" s="35"/>
      <c r="H122" s="35"/>
      <c r="I122" s="35"/>
      <c r="J122" s="35"/>
      <c r="K122" s="34"/>
    </row>
    <row r="123" spans="1:12" x14ac:dyDescent="0.25">
      <c r="B123" s="36"/>
      <c r="C123" s="37"/>
      <c r="D123" s="38"/>
      <c r="E123" s="37"/>
      <c r="F123" s="105"/>
      <c r="G123" s="105"/>
      <c r="H123" s="105"/>
    </row>
    <row r="143" spans="4:4" x14ac:dyDescent="0.25">
      <c r="D143" s="1">
        <f>3*1</f>
        <v>3</v>
      </c>
    </row>
  </sheetData>
  <autoFilter ref="A6:IS117"/>
  <mergeCells count="8">
    <mergeCell ref="E4:F4"/>
    <mergeCell ref="G4:H4"/>
    <mergeCell ref="I4:J4"/>
    <mergeCell ref="F123:H123"/>
    <mergeCell ref="A4:A5"/>
    <mergeCell ref="B4:B5"/>
    <mergeCell ref="C4:C5"/>
    <mergeCell ref="D4:D5"/>
  </mergeCells>
  <pageMargins left="0.2" right="0.19" top="0.17" bottom="0.21" header="0.17" footer="0.16"/>
  <pageSetup paperSize="9" scale="86" orientation="landscape" r:id="rId1"/>
  <headerFooter alignWithMargins="0"/>
  <ignoredErrors>
    <ignoredError sqref="A7:A22 A103" numberStoredAsText="1"/>
    <ignoredError sqref="F111:K114 F115:J117" formulaRange="1"/>
    <ignoredError sqref="F110:K110" formulaRange="1" unlockedFormula="1"/>
    <ignoredError sqref="K115:K117" formula="1" formulaRange="1"/>
    <ignoredError sqref="K29:K30 K48:K6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Guram Akhvlediani</dc:creator>
  <dc:description/>
  <cp:lastModifiedBy>Nino Dzidziguri</cp:lastModifiedBy>
  <cp:revision>1</cp:revision>
  <dcterms:created xsi:type="dcterms:W3CDTF">2017-12-27T07:14:09Z</dcterms:created>
  <dcterms:modified xsi:type="dcterms:W3CDTF">2019-04-18T16:13:13Z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